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CF56B78A-2703-4047-BBF3-FA9AF6DAD6BB}" xr6:coauthVersionLast="36" xr6:coauthVersionMax="36" xr10:uidLastSave="{00000000-0000-0000-0000-000000000000}"/>
  <bookViews>
    <workbookView xWindow="0" yWindow="0" windowWidth="23040" windowHeight="8952" xr2:uid="{6522B1DC-7207-4488-92F7-41705BDA5610}"/>
  </bookViews>
  <sheets>
    <sheet name="Genel" sheetId="1" r:id="rId1"/>
    <sheet name="Branş Bazlı Analiz" sheetId="2" r:id="rId2"/>
    <sheet name="Hayatdışı" sheetId="3" r:id="rId3"/>
    <sheet name="Hayat" sheetId="4" r:id="rId4"/>
    <sheet name="Kaza" sheetId="5" r:id="rId5"/>
    <sheet name="Hastalık-Sağlık" sheetId="6" r:id="rId6"/>
    <sheet name="Kara Araçları" sheetId="7" r:id="rId7"/>
    <sheet name="Kasko" sheetId="8" r:id="rId8"/>
    <sheet name="Raylı Araçlar" sheetId="9" r:id="rId9"/>
    <sheet name="Hava Araçları" sheetId="10" r:id="rId10"/>
    <sheet name="Su Araçları" sheetId="11" r:id="rId11"/>
    <sheet name="Nakliyat" sheetId="12" r:id="rId12"/>
    <sheet name="Yangın ve Doğal Afetler" sheetId="13" r:id="rId13"/>
    <sheet name="Genel Zararlar" sheetId="14" r:id="rId14"/>
    <sheet name="Kara Araçları Sorumluluk" sheetId="15" r:id="rId15"/>
    <sheet name="Trafik" sheetId="16" r:id="rId16"/>
    <sheet name="Hava Araçları Sorumluluk" sheetId="17" r:id="rId17"/>
    <sheet name="Su Araçları Sorumluluk" sheetId="18" r:id="rId18"/>
    <sheet name="Genel Sorumluluk" sheetId="19" r:id="rId19"/>
    <sheet name="Kredi" sheetId="20" r:id="rId20"/>
    <sheet name="Kefalet" sheetId="21" r:id="rId21"/>
    <sheet name="Finansal Kayıplar" sheetId="22" r:id="rId22"/>
    <sheet name="Hukuksal Koruma" sheetId="23" r:id="rId23"/>
    <sheet name="Destek" sheetId="24" r:id="rId24"/>
    <sheet name="Dev.Dest.Tarım Sigortaları" sheetId="25" r:id="rId25"/>
    <sheet name="Mühendislik Sigortaları" sheetId="26" r:id="rId26"/>
    <sheet name="H-Hayat Toplam" sheetId="27" r:id="rId27"/>
    <sheet name="H-Hastalık Sağlık" sheetId="28" r:id="rId28"/>
    <sheet name="Hayat Grubu Toplam" sheetId="29" r:id="rId29"/>
    <sheet name="Merkez" sheetId="30" r:id="rId30"/>
    <sheet name="Acente" sheetId="31" r:id="rId31"/>
    <sheet name="Banka" sheetId="32" r:id="rId32"/>
    <sheet name="Broker" sheetId="33" r:id="rId33"/>
    <sheet name="Diğer" sheetId="3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AMO_UniqueIdentifier" hidden="1">"'d96a60d8-08b9-4587-ae71-196efdd5e809'"</definedName>
    <definedName name="_Fill" localSheetId="0" hidden="1">#REF!</definedName>
    <definedName name="_Fill" localSheetId="3" hidden="1">#REF!</definedName>
    <definedName name="_Fill" localSheetId="28" hidden="1">#REF!</definedName>
    <definedName name="_Fill" localSheetId="26" hidden="1">#REF!</definedName>
    <definedName name="_Fill" localSheetId="20" hidden="1">#REF!</definedName>
    <definedName name="_Fill" hidden="1">#REF!</definedName>
    <definedName name="_Order1" hidden="1">0</definedName>
    <definedName name="_Order2" hidden="1">0</definedName>
    <definedName name="_xlnm._FilterDatabase" localSheetId="30" hidden="1">Acente!$C$1:$C$75</definedName>
    <definedName name="_xlnm._FilterDatabase" localSheetId="31" hidden="1">Banka!$C$1:$C$75</definedName>
    <definedName name="_xlnm._FilterDatabase" localSheetId="1" hidden="1">'Branş Bazlı Analiz'!$C$1:$C$75</definedName>
    <definedName name="_xlnm._FilterDatabase" localSheetId="32" hidden="1">Broker!$C$1:$C$75</definedName>
    <definedName name="_xlnm._FilterDatabase" localSheetId="23" hidden="1">Destek!$C$1:$C$75</definedName>
    <definedName name="_xlnm._FilterDatabase" localSheetId="24" hidden="1">'Dev.Dest.Tarım Sigortaları'!$C$1:$C$75</definedName>
    <definedName name="_xlnm._FilterDatabase" localSheetId="33" hidden="1">Diğer!$C$1:$C$75</definedName>
    <definedName name="_xlnm._FilterDatabase" localSheetId="21" hidden="1">'Finansal Kayıplar'!$C$1:$C$75</definedName>
    <definedName name="_xlnm._FilterDatabase" localSheetId="0" hidden="1">Genel!#REF!</definedName>
    <definedName name="_xlnm._FilterDatabase" localSheetId="18" hidden="1">'Genel Sorumluluk'!$C$1:$C$75</definedName>
    <definedName name="_xlnm._FilterDatabase" localSheetId="13" hidden="1">'Genel Zararlar'!$C$1:$C$75</definedName>
    <definedName name="_xlnm._FilterDatabase" localSheetId="5" hidden="1">'Hastalık-Sağlık'!$C$1:$C$75</definedName>
    <definedName name="_xlnm._FilterDatabase" localSheetId="9" hidden="1">'Hava Araçları'!$C$1:$C$75</definedName>
    <definedName name="_xlnm._FilterDatabase" localSheetId="16" hidden="1">'Hava Araçları Sorumluluk'!$C$1:$C$75</definedName>
    <definedName name="_xlnm._FilterDatabase" localSheetId="3" hidden="1">Hayat!$C$1:$C$75</definedName>
    <definedName name="_xlnm._FilterDatabase" localSheetId="28" hidden="1">'Hayat Grubu Toplam'!$C$1:$C$75</definedName>
    <definedName name="_xlnm._FilterDatabase" localSheetId="2" hidden="1">Hayatdışı!$C$1:$C$75</definedName>
    <definedName name="_xlnm._FilterDatabase" localSheetId="27" hidden="1">'H-Hastalık Sağlık'!$C$1:$C$75</definedName>
    <definedName name="_xlnm._FilterDatabase" localSheetId="26" hidden="1">'H-Hayat Toplam'!$C$1:$C$75</definedName>
    <definedName name="_xlnm._FilterDatabase" localSheetId="22" hidden="1">'Hukuksal Koruma'!$C$1:$C$75</definedName>
    <definedName name="_xlnm._FilterDatabase" localSheetId="6" hidden="1">'Kara Araçları'!$C$1:$C$75</definedName>
    <definedName name="_xlnm._FilterDatabase" localSheetId="14" hidden="1">'Kara Araçları Sorumluluk'!$C$1:$C$75</definedName>
    <definedName name="_xlnm._FilterDatabase" localSheetId="7" hidden="1">Kasko!$C$1:$C$75</definedName>
    <definedName name="_xlnm._FilterDatabase" localSheetId="4" hidden="1">Kaza!$C$1:$C$75</definedName>
    <definedName name="_xlnm._FilterDatabase" localSheetId="20" hidden="1">Kefalet!$C$1:$C$75</definedName>
    <definedName name="_xlnm._FilterDatabase" localSheetId="19" hidden="1">Kredi!$C$1:$C$75</definedName>
    <definedName name="_xlnm._FilterDatabase" localSheetId="29" hidden="1">Merkez!$C$1:$C$75</definedName>
    <definedName name="_xlnm._FilterDatabase" localSheetId="25" hidden="1">'Mühendislik Sigortaları'!$C$1:$C$75</definedName>
    <definedName name="_xlnm._FilterDatabase" localSheetId="11" hidden="1">Nakliyat!$C$1:$C$75</definedName>
    <definedName name="_xlnm._FilterDatabase" localSheetId="8" hidden="1">'Raylı Araçlar'!$C$1:$C$75</definedName>
    <definedName name="_xlnm._FilterDatabase" localSheetId="10" hidden="1">'Su Araçları'!$C$1:$C$75</definedName>
    <definedName name="_xlnm._FilterDatabase" localSheetId="17" hidden="1">'Su Araçları Sorumluluk'!$C$1:$C$75</definedName>
    <definedName name="_xlnm._FilterDatabase" localSheetId="15" hidden="1">Trafik!$C$1:$C$75</definedName>
    <definedName name="_xlnm._FilterDatabase" localSheetId="12" hidden="1">'Yangın ve Doğal Afetler'!$C$1:$C$75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'Branş Bazlı Analiz'!$CQ$3:$CQ$95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0" hidden="1">{"'Sheet1'!$A$2:$Q$16"}</definedName>
    <definedName name="HTML_Control" localSheetId="3" hidden="1">{"'Sheet1'!$A$2:$Q$16"}</definedName>
    <definedName name="HTML_Control" localSheetId="28" hidden="1">{"'Sheet1'!$A$2:$Q$16"}</definedName>
    <definedName name="HTML_Control" localSheetId="26" hidden="1">{"'Sheet1'!$A$2:$Q$16"}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localSheetId="0" hidden="1">#REF!,#REF!</definedName>
    <definedName name="Z_B066FA3D_FBDA_11D7_B2FF_000102284AA0_.wvu.Cols" localSheetId="3" hidden="1">#REF!,#REF!</definedName>
    <definedName name="Z_B066FA3D_FBDA_11D7_B2FF_000102284AA0_.wvu.Cols" localSheetId="28" hidden="1">#REF!,#REF!</definedName>
    <definedName name="Z_B066FA3D_FBDA_11D7_B2FF_000102284AA0_.wvu.Cols" localSheetId="26" hidden="1">#REF!,#REF!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3" hidden="1">#REF!</definedName>
    <definedName name="Z_B066FA3D_FBDA_11D7_B2FF_000102284AA0_.wvu.FilterData" localSheetId="28" hidden="1">#REF!</definedName>
    <definedName name="Z_B066FA3D_FBDA_11D7_B2FF_000102284AA0_.wvu.FilterData" localSheetId="26" hidden="1">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3" hidden="1">#REF!</definedName>
    <definedName name="Z_B066FA3D_FBDA_11D7_B2FF_000102284AA0_.wvu.PrintArea" localSheetId="28" hidden="1">#REF!</definedName>
    <definedName name="Z_B066FA3D_FBDA_11D7_B2FF_000102284AA0_.wvu.PrintArea" localSheetId="26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3" hidden="1">#REF!</definedName>
    <definedName name="Z_B066FA3D_FBDA_11D7_B2FF_000102284AA0_.wvu.Rows" localSheetId="28" hidden="1">#REF!</definedName>
    <definedName name="Z_B066FA3D_FBDA_11D7_B2FF_000102284AA0_.wvu.Rows" localSheetId="26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2" l="1"/>
  <c r="J4" i="1"/>
  <c r="J62" i="29"/>
  <c r="J44" i="29"/>
  <c r="J26" i="29"/>
  <c r="J8" i="29"/>
  <c r="I55" i="28"/>
  <c r="L34" i="28"/>
  <c r="D14" i="28"/>
  <c r="E51" i="26"/>
  <c r="E15" i="26"/>
  <c r="F55" i="25"/>
  <c r="F31" i="25"/>
  <c r="F7" i="25"/>
  <c r="J66" i="22"/>
  <c r="F52" i="22"/>
  <c r="L37" i="22"/>
  <c r="H23" i="22"/>
  <c r="E64" i="29"/>
  <c r="E46" i="29"/>
  <c r="E28" i="29"/>
  <c r="E10" i="29"/>
  <c r="J57" i="28"/>
  <c r="M36" i="28"/>
  <c r="F17" i="28"/>
  <c r="E45" i="27"/>
  <c r="F65" i="26"/>
  <c r="F29" i="26"/>
  <c r="E67" i="25"/>
  <c r="E51" i="25"/>
  <c r="E35" i="25"/>
  <c r="E19" i="25"/>
  <c r="E64" i="24"/>
  <c r="E16" i="24"/>
  <c r="K67" i="22"/>
  <c r="K49" i="22"/>
  <c r="H65" i="29"/>
  <c r="H47" i="29"/>
  <c r="H29" i="29"/>
  <c r="H11" i="29"/>
  <c r="J58" i="28"/>
  <c r="M37" i="28"/>
  <c r="F18" i="28"/>
  <c r="D49" i="27"/>
  <c r="D70" i="26"/>
  <c r="D34" i="26"/>
  <c r="J69" i="25"/>
  <c r="J53" i="25"/>
  <c r="J37" i="25"/>
  <c r="J21" i="25"/>
  <c r="D72" i="24"/>
  <c r="D24" i="24"/>
  <c r="G59" i="29"/>
  <c r="G23" i="29"/>
  <c r="L61" i="28"/>
  <c r="D41" i="28"/>
  <c r="G20" i="28"/>
  <c r="G62" i="26"/>
  <c r="G26" i="26"/>
  <c r="I61" i="25"/>
  <c r="I37" i="25"/>
  <c r="I13" i="25"/>
  <c r="I67" i="22"/>
  <c r="J63" i="29"/>
  <c r="J45" i="29"/>
  <c r="J27" i="29"/>
  <c r="J9" i="29"/>
  <c r="F56" i="28"/>
  <c r="I35" i="28"/>
  <c r="L14" i="28"/>
  <c r="E44" i="27"/>
  <c r="E67" i="26"/>
  <c r="E31" i="26"/>
  <c r="E68" i="25"/>
  <c r="E52" i="25"/>
  <c r="E36" i="25"/>
  <c r="E20" i="25"/>
  <c r="E63" i="24"/>
  <c r="I71" i="29"/>
  <c r="I51" i="29"/>
  <c r="I33" i="29"/>
  <c r="I15" i="29"/>
  <c r="J61" i="28"/>
  <c r="M40" i="28"/>
  <c r="F21" i="28"/>
  <c r="D60" i="27"/>
  <c r="D12" i="27"/>
  <c r="G40" i="26"/>
  <c r="D72" i="25"/>
  <c r="G71" i="29"/>
  <c r="D53" i="29"/>
  <c r="D35" i="29"/>
  <c r="D17" i="29"/>
  <c r="J62" i="28"/>
  <c r="M41" i="28"/>
  <c r="F22" i="28"/>
  <c r="D62" i="26"/>
  <c r="D26" i="26"/>
  <c r="F61" i="25"/>
  <c r="F37" i="25"/>
  <c r="F13" i="25"/>
  <c r="G48" i="29"/>
  <c r="G12" i="29"/>
  <c r="M54" i="28"/>
  <c r="F35" i="28"/>
  <c r="I14" i="28"/>
  <c r="E39" i="27"/>
  <c r="E64" i="26"/>
  <c r="E28" i="26"/>
  <c r="E65" i="25"/>
  <c r="E49" i="25"/>
  <c r="E33" i="25"/>
  <c r="E17" i="25"/>
  <c r="E54" i="24"/>
  <c r="D62" i="23"/>
  <c r="E61" i="22"/>
  <c r="F61" i="29"/>
  <c r="F43" i="29"/>
  <c r="F25" i="29"/>
  <c r="F7" i="29"/>
  <c r="G53" i="28"/>
  <c r="J32" i="28"/>
  <c r="M11" i="28"/>
  <c r="F46" i="26"/>
  <c r="F10" i="26"/>
  <c r="I52" i="25"/>
  <c r="I28" i="25"/>
  <c r="D69" i="23"/>
  <c r="H65" i="22"/>
  <c r="D51" i="22"/>
  <c r="J36" i="22"/>
  <c r="F22" i="22"/>
  <c r="I62" i="29"/>
  <c r="I44" i="29"/>
  <c r="I26" i="29"/>
  <c r="I8" i="29"/>
  <c r="I56" i="28"/>
  <c r="L35" i="28"/>
  <c r="D15" i="28"/>
  <c r="E41" i="27"/>
  <c r="D63" i="26"/>
  <c r="D27" i="26"/>
  <c r="K65" i="25"/>
  <c r="K49" i="25"/>
  <c r="K33" i="25"/>
  <c r="K17" i="25"/>
  <c r="E60" i="24"/>
  <c r="E12" i="24"/>
  <c r="I66" i="22"/>
  <c r="I48" i="22"/>
  <c r="D64" i="29"/>
  <c r="D46" i="29"/>
  <c r="D28" i="29"/>
  <c r="D10" i="29"/>
  <c r="I57" i="28"/>
  <c r="L36" i="28"/>
  <c r="D16" i="28"/>
  <c r="D45" i="27"/>
  <c r="G67" i="26"/>
  <c r="G31" i="26"/>
  <c r="G68" i="25"/>
  <c r="G52" i="25"/>
  <c r="G36" i="25"/>
  <c r="G20" i="25"/>
  <c r="D68" i="24"/>
  <c r="D20" i="24"/>
  <c r="G56" i="29"/>
  <c r="G20" i="29"/>
  <c r="J59" i="28"/>
  <c r="M38" i="28"/>
  <c r="F19" i="28"/>
  <c r="E60" i="26"/>
  <c r="E24" i="26"/>
  <c r="F60" i="25"/>
  <c r="F36" i="25"/>
  <c r="H71" i="29"/>
  <c r="J59" i="29"/>
  <c r="J41" i="29"/>
  <c r="J23" i="29"/>
  <c r="M71" i="28"/>
  <c r="F52" i="28"/>
  <c r="I31" i="28"/>
  <c r="L10" i="28"/>
  <c r="D44" i="26"/>
  <c r="D8" i="26"/>
  <c r="F51" i="25"/>
  <c r="F27" i="25"/>
  <c r="D57" i="23"/>
  <c r="F64" i="22"/>
  <c r="L49" i="22"/>
  <c r="H35" i="22"/>
  <c r="D21" i="22"/>
  <c r="E61" i="29"/>
  <c r="E43" i="29"/>
  <c r="E25" i="29"/>
  <c r="E7" i="29"/>
  <c r="G54" i="28"/>
  <c r="J33" i="28"/>
  <c r="M12" i="28"/>
  <c r="E37" i="27"/>
  <c r="G60" i="26"/>
  <c r="G24" i="26"/>
  <c r="H64" i="25"/>
  <c r="H48" i="25"/>
  <c r="H32" i="25"/>
  <c r="H16" i="25"/>
  <c r="E56" i="24"/>
  <c r="E8" i="24"/>
  <c r="G65" i="22"/>
  <c r="G47" i="22"/>
  <c r="H62" i="29"/>
  <c r="H44" i="29"/>
  <c r="H26" i="29"/>
  <c r="H8" i="29"/>
  <c r="G55" i="28"/>
  <c r="J34" i="28"/>
  <c r="M13" i="28"/>
  <c r="D41" i="27"/>
  <c r="E65" i="26"/>
  <c r="E29" i="26"/>
  <c r="D67" i="25"/>
  <c r="D51" i="25"/>
  <c r="D35" i="25"/>
  <c r="D19" i="25"/>
  <c r="D64" i="24"/>
  <c r="D16" i="24"/>
  <c r="G53" i="29"/>
  <c r="G17" i="29"/>
  <c r="I58" i="28"/>
  <c r="L37" i="28"/>
  <c r="D17" i="28"/>
  <c r="F55" i="26"/>
  <c r="F19" i="26"/>
  <c r="I57" i="25"/>
  <c r="I33" i="25"/>
  <c r="I9" i="25"/>
  <c r="E65" i="22"/>
  <c r="J60" i="29"/>
  <c r="J42" i="29"/>
  <c r="J24" i="29"/>
  <c r="J72" i="28"/>
  <c r="M51" i="28"/>
  <c r="F32" i="28"/>
  <c r="I11" i="28"/>
  <c r="E36" i="27"/>
  <c r="D60" i="26"/>
  <c r="D24" i="26"/>
  <c r="H65" i="25"/>
  <c r="H49" i="25"/>
  <c r="H33" i="25"/>
  <c r="H17" i="25"/>
  <c r="E55" i="24"/>
  <c r="I66" i="29"/>
  <c r="I48" i="29"/>
  <c r="I30" i="29"/>
  <c r="I12" i="29"/>
  <c r="G58" i="28"/>
  <c r="J37" i="28"/>
  <c r="M16" i="28"/>
  <c r="D52" i="27"/>
  <c r="F69" i="26"/>
  <c r="F33" i="26"/>
  <c r="G69" i="25"/>
  <c r="E68" i="29"/>
  <c r="D50" i="29"/>
  <c r="D32" i="29"/>
  <c r="D14" i="29"/>
  <c r="G59" i="28"/>
  <c r="J38" i="28"/>
  <c r="M17" i="28"/>
  <c r="E57" i="26"/>
  <c r="E21" i="26"/>
  <c r="F57" i="25"/>
  <c r="F33" i="25"/>
  <c r="F9" i="25"/>
  <c r="G42" i="29"/>
  <c r="G72" i="28"/>
  <c r="J51" i="28"/>
  <c r="M30" i="28"/>
  <c r="F11" i="28"/>
  <c r="E31" i="27"/>
  <c r="D57" i="26"/>
  <c r="D21" i="26"/>
  <c r="D70" i="29"/>
  <c r="F58" i="29"/>
  <c r="F40" i="29"/>
  <c r="F22" i="29"/>
  <c r="L70" i="28"/>
  <c r="D50" i="28"/>
  <c r="G29" i="28"/>
  <c r="J8" i="28"/>
  <c r="G41" i="26"/>
  <c r="I72" i="25"/>
  <c r="I48" i="25"/>
  <c r="I24" i="25"/>
  <c r="D45" i="23"/>
  <c r="D63" i="22"/>
  <c r="J48" i="22"/>
  <c r="F34" i="22"/>
  <c r="L19" i="22"/>
  <c r="I59" i="29"/>
  <c r="I41" i="29"/>
  <c r="I23" i="29"/>
  <c r="M72" i="28"/>
  <c r="F53" i="28"/>
  <c r="I32" i="28"/>
  <c r="L11" i="28"/>
  <c r="E33" i="27"/>
  <c r="E58" i="26"/>
  <c r="E22" i="26"/>
  <c r="E63" i="25"/>
  <c r="E47" i="25"/>
  <c r="E31" i="25"/>
  <c r="E15" i="25"/>
  <c r="E52" i="24"/>
  <c r="D68" i="23"/>
  <c r="E64" i="22"/>
  <c r="E46" i="22"/>
  <c r="D61" i="29"/>
  <c r="D43" i="29"/>
  <c r="D25" i="29"/>
  <c r="D7" i="29"/>
  <c r="F54" i="28"/>
  <c r="I33" i="28"/>
  <c r="L12" i="28"/>
  <c r="D37" i="27"/>
  <c r="F60" i="26"/>
  <c r="F24" i="26"/>
  <c r="J65" i="25"/>
  <c r="J49" i="25"/>
  <c r="J33" i="25"/>
  <c r="J17" i="25"/>
  <c r="D60" i="24"/>
  <c r="D12" i="24"/>
  <c r="G50" i="29"/>
  <c r="G14" i="29"/>
  <c r="G56" i="28"/>
  <c r="J35" i="28"/>
  <c r="M14" i="28"/>
  <c r="D53" i="26"/>
  <c r="D17" i="26"/>
  <c r="F56" i="25"/>
  <c r="F32" i="25"/>
  <c r="F8" i="25"/>
  <c r="K62" i="22"/>
  <c r="F59" i="29"/>
  <c r="F41" i="29"/>
  <c r="F23" i="29"/>
  <c r="I71" i="28"/>
  <c r="L50" i="28"/>
  <c r="D30" i="28"/>
  <c r="G9" i="28"/>
  <c r="E32" i="27"/>
  <c r="G57" i="26"/>
  <c r="G21" i="26"/>
  <c r="E64" i="25"/>
  <c r="E48" i="25"/>
  <c r="E32" i="25"/>
  <c r="E16" i="25"/>
  <c r="E51" i="24"/>
  <c r="E65" i="29"/>
  <c r="E47" i="29"/>
  <c r="E29" i="29"/>
  <c r="E11" i="29"/>
  <c r="F57" i="28"/>
  <c r="I36" i="28"/>
  <c r="L15" i="28"/>
  <c r="D48" i="27"/>
  <c r="D67" i="26"/>
  <c r="D31" i="26"/>
  <c r="D68" i="25"/>
  <c r="H66" i="29"/>
  <c r="H48" i="29"/>
  <c r="H30" i="29"/>
  <c r="H12" i="29"/>
  <c r="F58" i="28"/>
  <c r="I37" i="28"/>
  <c r="L16" i="28"/>
  <c r="F52" i="26"/>
  <c r="F16" i="26"/>
  <c r="I54" i="25"/>
  <c r="I30" i="25"/>
  <c r="F71" i="29"/>
  <c r="G39" i="29"/>
  <c r="F71" i="28"/>
  <c r="I50" i="28"/>
  <c r="L29" i="28"/>
  <c r="D9" i="28"/>
  <c r="E27" i="27"/>
  <c r="G54" i="26"/>
  <c r="G18" i="26"/>
  <c r="E61" i="25"/>
  <c r="E45" i="25"/>
  <c r="E29" i="25"/>
  <c r="E13" i="25"/>
  <c r="E42" i="24"/>
  <c r="D26" i="23"/>
  <c r="G56" i="22"/>
  <c r="H68" i="29"/>
  <c r="J56" i="29"/>
  <c r="J38" i="29"/>
  <c r="J20" i="29"/>
  <c r="J68" i="28"/>
  <c r="M47" i="28"/>
  <c r="F28" i="28"/>
  <c r="I7" i="28"/>
  <c r="E39" i="26"/>
  <c r="F71" i="25"/>
  <c r="F47" i="25"/>
  <c r="F23" i="25"/>
  <c r="D33" i="23"/>
  <c r="L61" i="22"/>
  <c r="H47" i="22"/>
  <c r="D33" i="22"/>
  <c r="J18" i="22"/>
  <c r="E58" i="29"/>
  <c r="E40" i="29"/>
  <c r="E22" i="29"/>
  <c r="L71" i="28"/>
  <c r="D51" i="28"/>
  <c r="G30" i="28"/>
  <c r="J9" i="28"/>
  <c r="E29" i="27"/>
  <c r="F53" i="26"/>
  <c r="F17" i="26"/>
  <c r="K61" i="25"/>
  <c r="K45" i="25"/>
  <c r="K29" i="25"/>
  <c r="K13" i="25"/>
  <c r="E48" i="24"/>
  <c r="D56" i="23"/>
  <c r="K61" i="22"/>
  <c r="K43" i="22"/>
  <c r="H59" i="29"/>
  <c r="H41" i="29"/>
  <c r="H23" i="29"/>
  <c r="L72" i="28"/>
  <c r="D52" i="28"/>
  <c r="G31" i="28"/>
  <c r="J10" i="28"/>
  <c r="D33" i="27"/>
  <c r="D58" i="26"/>
  <c r="D22" i="26"/>
  <c r="G64" i="25"/>
  <c r="G48" i="25"/>
  <c r="G32" i="25"/>
  <c r="G16" i="25"/>
  <c r="D56" i="24"/>
  <c r="D8" i="24"/>
  <c r="G47" i="29"/>
  <c r="G11" i="29"/>
  <c r="F55" i="28"/>
  <c r="I34" i="28"/>
  <c r="L13" i="28"/>
  <c r="G50" i="26"/>
  <c r="G14" i="26"/>
  <c r="I53" i="25"/>
  <c r="I29" i="25"/>
  <c r="D66" i="23"/>
  <c r="I61" i="22"/>
  <c r="J57" i="29"/>
  <c r="J39" i="29"/>
  <c r="J21" i="29"/>
  <c r="G69" i="28"/>
  <c r="J48" i="28"/>
  <c r="M27" i="28"/>
  <c r="F8" i="28"/>
  <c r="E28" i="27"/>
  <c r="E55" i="26"/>
  <c r="E19" i="26"/>
  <c r="K62" i="25"/>
  <c r="K46" i="25"/>
  <c r="K30" i="25"/>
  <c r="K14" i="25"/>
  <c r="E47" i="24"/>
  <c r="I63" i="29"/>
  <c r="I45" i="29"/>
  <c r="I27" i="29"/>
  <c r="I9" i="29"/>
  <c r="D55" i="28"/>
  <c r="G34" i="28"/>
  <c r="J13" i="28"/>
  <c r="D44" i="27"/>
  <c r="G64" i="26"/>
  <c r="G28" i="26"/>
  <c r="J66" i="25"/>
  <c r="D65" i="29"/>
  <c r="D47" i="29"/>
  <c r="D29" i="29"/>
  <c r="D11" i="29"/>
  <c r="D56" i="28"/>
  <c r="G35" i="28"/>
  <c r="J14" i="28"/>
  <c r="D50" i="26"/>
  <c r="D14" i="26"/>
  <c r="F53" i="25"/>
  <c r="F29" i="25"/>
  <c r="I69" i="29"/>
  <c r="G36" i="29"/>
  <c r="D69" i="28"/>
  <c r="G48" i="28"/>
  <c r="J27" i="28"/>
  <c r="E71" i="27"/>
  <c r="E23" i="27"/>
  <c r="E52" i="26"/>
  <c r="E16" i="26"/>
  <c r="K59" i="25"/>
  <c r="K43" i="25"/>
  <c r="K27" i="25"/>
  <c r="K11" i="25"/>
  <c r="E38" i="24"/>
  <c r="D67" i="29"/>
  <c r="F55" i="29"/>
  <c r="F37" i="29"/>
  <c r="F19" i="29"/>
  <c r="I67" i="28"/>
  <c r="L46" i="28"/>
  <c r="D26" i="28"/>
  <c r="F70" i="26"/>
  <c r="F34" i="26"/>
  <c r="I68" i="25"/>
  <c r="I44" i="25"/>
  <c r="I20" i="25"/>
  <c r="D21" i="23"/>
  <c r="J60" i="22"/>
  <c r="F46" i="22"/>
  <c r="L31" i="22"/>
  <c r="H17" i="22"/>
  <c r="I56" i="29"/>
  <c r="I38" i="29"/>
  <c r="I20" i="29"/>
  <c r="J69" i="28"/>
  <c r="M48" i="28"/>
  <c r="F29" i="28"/>
  <c r="I8" i="28"/>
  <c r="E25" i="27"/>
  <c r="D51" i="26"/>
  <c r="D15" i="26"/>
  <c r="H60" i="25"/>
  <c r="H44" i="25"/>
  <c r="H28" i="25"/>
  <c r="H12" i="25"/>
  <c r="E44" i="24"/>
  <c r="D44" i="23"/>
  <c r="I60" i="22"/>
  <c r="I42" i="22"/>
  <c r="D58" i="29"/>
  <c r="D40" i="29"/>
  <c r="D22" i="29"/>
  <c r="J70" i="28"/>
  <c r="M49" i="28"/>
  <c r="F30" i="28"/>
  <c r="I9" i="28"/>
  <c r="D29" i="27"/>
  <c r="G55" i="26"/>
  <c r="G19" i="26"/>
  <c r="D63" i="25"/>
  <c r="D47" i="25"/>
  <c r="D31" i="25"/>
  <c r="D15" i="25"/>
  <c r="D52" i="24"/>
  <c r="D67" i="23"/>
  <c r="G44" i="29"/>
  <c r="G8" i="29"/>
  <c r="D53" i="28"/>
  <c r="G32" i="28"/>
  <c r="J11" i="28"/>
  <c r="E48" i="26"/>
  <c r="E12" i="26"/>
  <c r="F52" i="25"/>
  <c r="F28" i="25"/>
  <c r="D54" i="23"/>
  <c r="G60" i="22"/>
  <c r="F56" i="29"/>
  <c r="F38" i="29"/>
  <c r="F20" i="29"/>
  <c r="F68" i="28"/>
  <c r="I47" i="28"/>
  <c r="L26" i="28"/>
  <c r="E72" i="27"/>
  <c r="E24" i="27"/>
  <c r="F50" i="26"/>
  <c r="F14" i="26"/>
  <c r="H61" i="25"/>
  <c r="H45" i="25"/>
  <c r="H29" i="25"/>
  <c r="H13" i="25"/>
  <c r="E43" i="24"/>
  <c r="E62" i="29"/>
  <c r="E44" i="29"/>
  <c r="E26" i="29"/>
  <c r="E8" i="29"/>
  <c r="M52" i="28"/>
  <c r="F33" i="28"/>
  <c r="I12" i="28"/>
  <c r="D40" i="27"/>
  <c r="E62" i="26"/>
  <c r="E26" i="26"/>
  <c r="G65" i="25"/>
  <c r="H63" i="29"/>
  <c r="H45" i="29"/>
  <c r="H27" i="29"/>
  <c r="H9" i="29"/>
  <c r="M53" i="28"/>
  <c r="F34" i="28"/>
  <c r="I13" i="28"/>
  <c r="G47" i="26"/>
  <c r="G11" i="26"/>
  <c r="I50" i="25"/>
  <c r="I26" i="25"/>
  <c r="D68" i="29"/>
  <c r="G33" i="29"/>
  <c r="M66" i="28"/>
  <c r="F47" i="28"/>
  <c r="I26" i="28"/>
  <c r="E67" i="27"/>
  <c r="E19" i="27"/>
  <c r="F47" i="26"/>
  <c r="F11" i="26"/>
  <c r="H58" i="25"/>
  <c r="H42" i="25"/>
  <c r="H26" i="25"/>
  <c r="H10" i="25"/>
  <c r="E34" i="24"/>
  <c r="K70" i="22"/>
  <c r="K52" i="22"/>
  <c r="K34" i="22"/>
  <c r="F72" i="29"/>
  <c r="J53" i="29"/>
  <c r="J35" i="29"/>
  <c r="J17" i="29"/>
  <c r="G65" i="28"/>
  <c r="J44" i="28"/>
  <c r="M23" i="28"/>
  <c r="D68" i="26"/>
  <c r="D32" i="26"/>
  <c r="F67" i="25"/>
  <c r="F43" i="25"/>
  <c r="F19" i="25"/>
  <c r="D9" i="23"/>
  <c r="H59" i="22"/>
  <c r="D45" i="22"/>
  <c r="J30" i="22"/>
  <c r="F16" i="22"/>
  <c r="E55" i="29"/>
  <c r="E37" i="29"/>
  <c r="E19" i="29"/>
  <c r="I68" i="28"/>
  <c r="L47" i="28"/>
  <c r="D27" i="28"/>
  <c r="E69" i="27"/>
  <c r="E21" i="27"/>
  <c r="G48" i="26"/>
  <c r="G12" i="26"/>
  <c r="E59" i="25"/>
  <c r="E43" i="25"/>
  <c r="E27" i="25"/>
  <c r="E11" i="25"/>
  <c r="E40" i="24"/>
  <c r="D32" i="23"/>
  <c r="G59" i="22"/>
  <c r="G41" i="22"/>
  <c r="H56" i="29"/>
  <c r="H38" i="29"/>
  <c r="H20" i="29"/>
  <c r="I69" i="28"/>
  <c r="L48" i="28"/>
  <c r="D28" i="28"/>
  <c r="G7" i="28"/>
  <c r="D25" i="27"/>
  <c r="E53" i="26"/>
  <c r="E17" i="26"/>
  <c r="J61" i="25"/>
  <c r="J45" i="25"/>
  <c r="J29" i="25"/>
  <c r="J13" i="25"/>
  <c r="D48" i="24"/>
  <c r="D55" i="23"/>
  <c r="G41" i="29"/>
  <c r="J71" i="28"/>
  <c r="M50" i="28"/>
  <c r="F31" i="28"/>
  <c r="I10" i="28"/>
  <c r="F43" i="26"/>
  <c r="F7" i="26"/>
  <c r="I49" i="25"/>
  <c r="I25" i="25"/>
  <c r="D42" i="23"/>
  <c r="E59" i="22"/>
  <c r="J54" i="29"/>
  <c r="J36" i="29"/>
  <c r="J18" i="29"/>
  <c r="D66" i="28"/>
  <c r="G45" i="28"/>
  <c r="J24" i="28"/>
  <c r="E68" i="27"/>
  <c r="E20" i="27"/>
  <c r="D48" i="26"/>
  <c r="D12" i="26"/>
  <c r="E60" i="25"/>
  <c r="E44" i="25"/>
  <c r="E28" i="25"/>
  <c r="E12" i="25"/>
  <c r="E39" i="24"/>
  <c r="I60" i="29"/>
  <c r="I42" i="29"/>
  <c r="I24" i="29"/>
  <c r="I72" i="28"/>
  <c r="L51" i="28"/>
  <c r="D31" i="28"/>
  <c r="G10" i="28"/>
  <c r="D36" i="27"/>
  <c r="F57" i="26"/>
  <c r="F21" i="26"/>
  <c r="D64" i="25"/>
  <c r="D62" i="29"/>
  <c r="D44" i="29"/>
  <c r="D26" i="29"/>
  <c r="D8" i="29"/>
  <c r="L52" i="28"/>
  <c r="D32" i="28"/>
  <c r="G11" i="28"/>
  <c r="E45" i="26"/>
  <c r="E9" i="26"/>
  <c r="F49" i="25"/>
  <c r="F25" i="25"/>
  <c r="G66" i="29"/>
  <c r="G30" i="29"/>
  <c r="L65" i="28"/>
  <c r="D45" i="28"/>
  <c r="G24" i="28"/>
  <c r="E63" i="27"/>
  <c r="E15" i="27"/>
  <c r="D45" i="26"/>
  <c r="D9" i="26"/>
  <c r="E57" i="25"/>
  <c r="E41" i="25"/>
  <c r="E25" i="25"/>
  <c r="E9" i="25"/>
  <c r="E30" i="24"/>
  <c r="I69" i="22"/>
  <c r="I51" i="22"/>
  <c r="I33" i="22"/>
  <c r="F60" i="29"/>
  <c r="F42" i="29"/>
  <c r="F24" i="29"/>
  <c r="F72" i="28"/>
  <c r="I51" i="28"/>
  <c r="L30" i="28"/>
  <c r="D10" i="28"/>
  <c r="D31" i="27"/>
  <c r="F54" i="26"/>
  <c r="F18" i="26"/>
  <c r="D61" i="25"/>
  <c r="I70" i="29"/>
  <c r="F52" i="29"/>
  <c r="F34" i="29"/>
  <c r="F16" i="29"/>
  <c r="F64" i="28"/>
  <c r="I43" i="28"/>
  <c r="L22" i="28"/>
  <c r="G65" i="26"/>
  <c r="G29" i="26"/>
  <c r="I64" i="25"/>
  <c r="I40" i="25"/>
  <c r="I16" i="25"/>
  <c r="J72" i="22"/>
  <c r="F58" i="22"/>
  <c r="L43" i="22"/>
  <c r="H29" i="22"/>
  <c r="D15" i="22"/>
  <c r="I53" i="29"/>
  <c r="I35" i="29"/>
  <c r="I17" i="29"/>
  <c r="G66" i="28"/>
  <c r="J45" i="28"/>
  <c r="M24" i="28"/>
  <c r="E65" i="27"/>
  <c r="E17" i="27"/>
  <c r="E46" i="26"/>
  <c r="E10" i="26"/>
  <c r="K57" i="25"/>
  <c r="K41" i="25"/>
  <c r="K25" i="25"/>
  <c r="K9" i="25"/>
  <c r="E36" i="24"/>
  <c r="D20" i="23"/>
  <c r="E58" i="22"/>
  <c r="E40" i="22"/>
  <c r="D55" i="29"/>
  <c r="D37" i="29"/>
  <c r="D19" i="29"/>
  <c r="G67" i="28"/>
  <c r="J46" i="28"/>
  <c r="M25" i="28"/>
  <c r="D69" i="27"/>
  <c r="D21" i="27"/>
  <c r="F48" i="26"/>
  <c r="F12" i="26"/>
  <c r="G60" i="25"/>
  <c r="G44" i="25"/>
  <c r="G28" i="25"/>
  <c r="G12" i="25"/>
  <c r="D44" i="24"/>
  <c r="D43" i="23"/>
  <c r="G38" i="29"/>
  <c r="I70" i="28"/>
  <c r="L49" i="28"/>
  <c r="D29" i="28"/>
  <c r="G8" i="28"/>
  <c r="D41" i="26"/>
  <c r="F72" i="25"/>
  <c r="F48" i="25"/>
  <c r="F24" i="25"/>
  <c r="D30" i="23"/>
  <c r="J71" i="29"/>
  <c r="F53" i="29"/>
  <c r="F35" i="29"/>
  <c r="F17" i="29"/>
  <c r="M63" i="28"/>
  <c r="F44" i="28"/>
  <c r="I23" i="28"/>
  <c r="E64" i="27"/>
  <c r="E16" i="27"/>
  <c r="G45" i="26"/>
  <c r="G9" i="26"/>
  <c r="K58" i="25"/>
  <c r="K42" i="25"/>
  <c r="K26" i="25"/>
  <c r="K10" i="25"/>
  <c r="E35" i="24"/>
  <c r="E59" i="29"/>
  <c r="E41" i="29"/>
  <c r="E23" i="29"/>
  <c r="G70" i="28"/>
  <c r="J49" i="28"/>
  <c r="M28" i="28"/>
  <c r="F9" i="28"/>
  <c r="D32" i="27"/>
  <c r="D55" i="26"/>
  <c r="D19" i="26"/>
  <c r="J62" i="25"/>
  <c r="H60" i="29"/>
  <c r="H42" i="29"/>
  <c r="H24" i="29"/>
  <c r="G71" i="28"/>
  <c r="J50" i="28"/>
  <c r="M29" i="28"/>
  <c r="F10" i="28"/>
  <c r="F40" i="26"/>
  <c r="I70" i="25"/>
  <c r="I46" i="25"/>
  <c r="I22" i="25"/>
  <c r="G63" i="29"/>
  <c r="G27" i="29"/>
  <c r="J63" i="28"/>
  <c r="M42" i="28"/>
  <c r="F23" i="28"/>
  <c r="E59" i="27"/>
  <c r="E11" i="27"/>
  <c r="G42" i="26"/>
  <c r="K71" i="25"/>
  <c r="K55" i="25"/>
  <c r="K39" i="25"/>
  <c r="K23" i="25"/>
  <c r="K7" i="25"/>
  <c r="E26" i="24"/>
  <c r="G68" i="22"/>
  <c r="G50" i="22"/>
  <c r="G32" i="22"/>
  <c r="J58" i="29"/>
  <c r="J40" i="29"/>
  <c r="J22" i="29"/>
  <c r="D70" i="28"/>
  <c r="G49" i="28"/>
  <c r="J28" i="28"/>
  <c r="M7" i="28"/>
  <c r="D27" i="27"/>
  <c r="D52" i="26"/>
  <c r="D16" i="26"/>
  <c r="D69" i="29"/>
  <c r="J50" i="29"/>
  <c r="J32" i="29"/>
  <c r="J14" i="29"/>
  <c r="D62" i="28"/>
  <c r="G41" i="28"/>
  <c r="J20" i="28"/>
  <c r="E63" i="26"/>
  <c r="E27" i="26"/>
  <c r="F63" i="25"/>
  <c r="F39" i="25"/>
  <c r="F15" i="25"/>
  <c r="H71" i="22"/>
  <c r="D57" i="22"/>
  <c r="J42" i="22"/>
  <c r="F28" i="22"/>
  <c r="E72" i="29"/>
  <c r="E52" i="29"/>
  <c r="E34" i="29"/>
  <c r="E16" i="29"/>
  <c r="F65" i="28"/>
  <c r="I44" i="28"/>
  <c r="L23" i="28"/>
  <c r="E61" i="27"/>
  <c r="E13" i="27"/>
  <c r="F41" i="26"/>
  <c r="H72" i="25"/>
  <c r="H56" i="25"/>
  <c r="H40" i="25"/>
  <c r="H24" i="25"/>
  <c r="H8" i="25"/>
  <c r="E32" i="24"/>
  <c r="D8" i="23"/>
  <c r="K55" i="22"/>
  <c r="D72" i="29"/>
  <c r="H53" i="29"/>
  <c r="H35" i="29"/>
  <c r="H17" i="29"/>
  <c r="F66" i="28"/>
  <c r="I45" i="28"/>
  <c r="L24" i="28"/>
  <c r="D65" i="27"/>
  <c r="D17" i="27"/>
  <c r="D46" i="26"/>
  <c r="D10" i="26"/>
  <c r="D59" i="25"/>
  <c r="D43" i="25"/>
  <c r="D27" i="25"/>
  <c r="D11" i="25"/>
  <c r="D40" i="24"/>
  <c r="F70" i="29"/>
  <c r="G35" i="29"/>
  <c r="G68" i="28"/>
  <c r="J47" i="28"/>
  <c r="M26" i="28"/>
  <c r="F7" i="28"/>
  <c r="G38" i="26"/>
  <c r="I69" i="25"/>
  <c r="I45" i="25"/>
  <c r="I21" i="25"/>
  <c r="D18" i="23"/>
  <c r="E70" i="29"/>
  <c r="J51" i="29"/>
  <c r="J33" i="29"/>
  <c r="J15" i="29"/>
  <c r="L62" i="28"/>
  <c r="D42" i="28"/>
  <c r="G21" i="28"/>
  <c r="E60" i="27"/>
  <c r="E12" i="27"/>
  <c r="E43" i="26"/>
  <c r="E7" i="26"/>
  <c r="H57" i="25"/>
  <c r="H41" i="25"/>
  <c r="H25" i="25"/>
  <c r="H9" i="25"/>
  <c r="E31" i="24"/>
  <c r="I57" i="29"/>
  <c r="I39" i="29"/>
  <c r="I21" i="29"/>
  <c r="F69" i="28"/>
  <c r="I48" i="28"/>
  <c r="L27" i="28"/>
  <c r="D7" i="28"/>
  <c r="D28" i="27"/>
  <c r="G52" i="26"/>
  <c r="G16" i="26"/>
  <c r="G61" i="25"/>
  <c r="D59" i="29"/>
  <c r="D41" i="29"/>
  <c r="D23" i="29"/>
  <c r="F70" i="28"/>
  <c r="I49" i="28"/>
  <c r="L28" i="28"/>
  <c r="D8" i="28"/>
  <c r="D38" i="26"/>
  <c r="F69" i="25"/>
  <c r="F45" i="25"/>
  <c r="F21" i="25"/>
  <c r="G60" i="29"/>
  <c r="G24" i="29"/>
  <c r="I62" i="28"/>
  <c r="L41" i="28"/>
  <c r="D21" i="28"/>
  <c r="E55" i="27"/>
  <c r="E7" i="27"/>
  <c r="E40" i="26"/>
  <c r="H70" i="25"/>
  <c r="H54" i="25"/>
  <c r="H38" i="25"/>
  <c r="H22" i="25"/>
  <c r="E70" i="24"/>
  <c r="E22" i="24"/>
  <c r="E67" i="22"/>
  <c r="E49" i="22"/>
  <c r="E31" i="22"/>
  <c r="F57" i="29"/>
  <c r="F39" i="29"/>
  <c r="F21" i="29"/>
  <c r="M67" i="28"/>
  <c r="F48" i="28"/>
  <c r="I27" i="28"/>
  <c r="D71" i="27"/>
  <c r="D23" i="27"/>
  <c r="G49" i="26"/>
  <c r="G13" i="26"/>
  <c r="G58" i="25"/>
  <c r="G67" i="29"/>
  <c r="F49" i="29"/>
  <c r="F31" i="29"/>
  <c r="F13" i="29"/>
  <c r="M59" i="28"/>
  <c r="F40" i="28"/>
  <c r="I19" i="28"/>
  <c r="F58" i="26"/>
  <c r="F22" i="26"/>
  <c r="I60" i="25"/>
  <c r="I36" i="25"/>
  <c r="I12" i="25"/>
  <c r="F70" i="22"/>
  <c r="L55" i="22"/>
  <c r="H41" i="22"/>
  <c r="D27" i="22"/>
  <c r="H70" i="29"/>
  <c r="I50" i="29"/>
  <c r="I32" i="29"/>
  <c r="I14" i="29"/>
  <c r="D63" i="28"/>
  <c r="G42" i="28"/>
  <c r="J21" i="28"/>
  <c r="E57" i="27"/>
  <c r="E9" i="27"/>
  <c r="D39" i="26"/>
  <c r="E71" i="25"/>
  <c r="E55" i="25"/>
  <c r="E39" i="25"/>
  <c r="E23" i="25"/>
  <c r="E7" i="25"/>
  <c r="E28" i="24"/>
  <c r="I72" i="22"/>
  <c r="I54" i="22"/>
  <c r="G70" i="29"/>
  <c r="D52" i="29"/>
  <c r="D34" i="29"/>
  <c r="D16" i="29"/>
  <c r="J65" i="29"/>
  <c r="G17" i="28"/>
  <c r="D69" i="22"/>
  <c r="E31" i="29"/>
  <c r="G72" i="26"/>
  <c r="E72" i="24"/>
  <c r="H32" i="29"/>
  <c r="G19" i="28"/>
  <c r="D71" i="25"/>
  <c r="D7" i="25"/>
  <c r="M62" i="28"/>
  <c r="D29" i="26"/>
  <c r="E71" i="22"/>
  <c r="J30" i="29"/>
  <c r="L38" i="28"/>
  <c r="D72" i="26"/>
  <c r="K54" i="25"/>
  <c r="E71" i="24"/>
  <c r="I36" i="29"/>
  <c r="F45" i="28"/>
  <c r="D20" i="27"/>
  <c r="J58" i="25"/>
  <c r="D20" i="29"/>
  <c r="I25" i="28"/>
  <c r="F65" i="25"/>
  <c r="G54" i="29"/>
  <c r="I38" i="28"/>
  <c r="D69" i="26"/>
  <c r="E53" i="25"/>
  <c r="H18" i="25"/>
  <c r="D38" i="23"/>
  <c r="K40" i="22"/>
  <c r="J61" i="29"/>
  <c r="J34" i="29"/>
  <c r="F12" i="29"/>
  <c r="J52" i="28"/>
  <c r="D22" i="28"/>
  <c r="D47" i="27"/>
  <c r="E59" i="26"/>
  <c r="G70" i="25"/>
  <c r="J51" i="25"/>
  <c r="J35" i="25"/>
  <c r="J19" i="25"/>
  <c r="D62" i="24"/>
  <c r="D14" i="24"/>
  <c r="L65" i="22"/>
  <c r="I72" i="29"/>
  <c r="E54" i="29"/>
  <c r="E36" i="29"/>
  <c r="E18" i="29"/>
  <c r="I64" i="28"/>
  <c r="L43" i="28"/>
  <c r="D23" i="28"/>
  <c r="D48" i="29"/>
  <c r="E54" i="27"/>
  <c r="H47" i="25"/>
  <c r="E53" i="24"/>
  <c r="H60" i="22"/>
  <c r="D40" i="22"/>
  <c r="E23" i="22"/>
  <c r="F68" i="21"/>
  <c r="F32" i="21"/>
  <c r="D65" i="20"/>
  <c r="D41" i="20"/>
  <c r="D17" i="20"/>
  <c r="E67" i="19"/>
  <c r="K57" i="19"/>
  <c r="Q47" i="19"/>
  <c r="H38" i="19"/>
  <c r="N28" i="19"/>
  <c r="E19" i="19"/>
  <c r="K9" i="19"/>
  <c r="D26" i="17"/>
  <c r="E30" i="16"/>
  <c r="G51" i="15"/>
  <c r="G15" i="15"/>
  <c r="I66" i="14"/>
  <c r="E58" i="14"/>
  <c r="M50" i="14"/>
  <c r="I42" i="14"/>
  <c r="E34" i="14"/>
  <c r="M26" i="14"/>
  <c r="E54" i="26"/>
  <c r="G31" i="25"/>
  <c r="E9" i="24"/>
  <c r="I56" i="22"/>
  <c r="E34" i="22"/>
  <c r="I16" i="22"/>
  <c r="F51" i="21"/>
  <c r="F15" i="21"/>
  <c r="F56" i="20"/>
  <c r="F32" i="20"/>
  <c r="F8" i="20"/>
  <c r="P63" i="19"/>
  <c r="G54" i="19"/>
  <c r="M44" i="19"/>
  <c r="D35" i="19"/>
  <c r="J25" i="19"/>
  <c r="P15" i="19"/>
  <c r="D64" i="18"/>
  <c r="D62" i="16"/>
  <c r="D14" i="16"/>
  <c r="F39" i="15"/>
  <c r="N72" i="14"/>
  <c r="J64" i="14"/>
  <c r="R56" i="14"/>
  <c r="N48" i="14"/>
  <c r="J40" i="14"/>
  <c r="R32" i="14"/>
  <c r="N24" i="14"/>
  <c r="H55" i="29"/>
  <c r="E50" i="27"/>
  <c r="J46" i="25"/>
  <c r="D39" i="24"/>
  <c r="E62" i="22"/>
  <c r="I41" i="22"/>
  <c r="J21" i="22"/>
  <c r="F70" i="21"/>
  <c r="F34" i="21"/>
  <c r="G66" i="20"/>
  <c r="G42" i="20"/>
  <c r="G18" i="20"/>
  <c r="F66" i="19"/>
  <c r="F54" i="19"/>
  <c r="F42" i="19"/>
  <c r="F30" i="19"/>
  <c r="F18" i="19"/>
  <c r="F64" i="29"/>
  <c r="F16" i="28"/>
  <c r="L67" i="22"/>
  <c r="I29" i="29"/>
  <c r="E70" i="26"/>
  <c r="E68" i="24"/>
  <c r="D31" i="29"/>
  <c r="D61" i="27"/>
  <c r="J57" i="25"/>
  <c r="D36" i="24"/>
  <c r="I46" i="28"/>
  <c r="F68" i="25"/>
  <c r="K68" i="22"/>
  <c r="F29" i="29"/>
  <c r="J36" i="28"/>
  <c r="G69" i="26"/>
  <c r="H53" i="25"/>
  <c r="E67" i="24"/>
  <c r="E35" i="29"/>
  <c r="D43" i="28"/>
  <c r="D16" i="27"/>
  <c r="G57" i="25"/>
  <c r="H18" i="29"/>
  <c r="G23" i="28"/>
  <c r="I62" i="25"/>
  <c r="G51" i="29"/>
  <c r="G36" i="28"/>
  <c r="G66" i="26"/>
  <c r="K51" i="25"/>
  <c r="K15" i="25"/>
  <c r="D14" i="23"/>
  <c r="I39" i="22"/>
  <c r="J55" i="29"/>
  <c r="F33" i="29"/>
  <c r="J10" i="29"/>
  <c r="D46" i="28"/>
  <c r="M19" i="28"/>
  <c r="D43" i="27"/>
  <c r="E47" i="26"/>
  <c r="D69" i="25"/>
  <c r="G50" i="25"/>
  <c r="G34" i="25"/>
  <c r="G18" i="25"/>
  <c r="D58" i="24"/>
  <c r="D10" i="24"/>
  <c r="J64" i="22"/>
  <c r="D71" i="29"/>
  <c r="I52" i="29"/>
  <c r="I34" i="29"/>
  <c r="I16" i="29"/>
  <c r="G62" i="28"/>
  <c r="J41" i="28"/>
  <c r="M20" i="28"/>
  <c r="D39" i="29"/>
  <c r="E30" i="27"/>
  <c r="H43" i="25"/>
  <c r="E41" i="24"/>
  <c r="H58" i="22"/>
  <c r="J38" i="22"/>
  <c r="L21" i="22"/>
  <c r="D66" i="21"/>
  <c r="D30" i="21"/>
  <c r="F63" i="20"/>
  <c r="F39" i="20"/>
  <c r="F15" i="20"/>
  <c r="H66" i="19"/>
  <c r="N56" i="19"/>
  <c r="E47" i="19"/>
  <c r="K37" i="19"/>
  <c r="Q27" i="19"/>
  <c r="H18" i="19"/>
  <c r="N8" i="19"/>
  <c r="D14" i="17"/>
  <c r="E26" i="16"/>
  <c r="E49" i="15"/>
  <c r="E13" i="15"/>
  <c r="P65" i="14"/>
  <c r="L57" i="14"/>
  <c r="T49" i="14"/>
  <c r="P41" i="14"/>
  <c r="L33" i="14"/>
  <c r="T25" i="14"/>
  <c r="G44" i="26"/>
  <c r="G27" i="25"/>
  <c r="D59" i="23"/>
  <c r="K54" i="22"/>
  <c r="K32" i="22"/>
  <c r="F15" i="22"/>
  <c r="D49" i="21"/>
  <c r="D13" i="21"/>
  <c r="H54" i="20"/>
  <c r="H30" i="20"/>
  <c r="M72" i="19"/>
  <c r="D63" i="19"/>
  <c r="J53" i="19"/>
  <c r="P43" i="19"/>
  <c r="G34" i="19"/>
  <c r="M24" i="19"/>
  <c r="D15" i="19"/>
  <c r="D52" i="18"/>
  <c r="D58" i="16"/>
  <c r="D10" i="16"/>
  <c r="D37" i="15"/>
  <c r="U71" i="14"/>
  <c r="Q63" i="14"/>
  <c r="F56" i="14"/>
  <c r="U47" i="14"/>
  <c r="Q39" i="14"/>
  <c r="F32" i="14"/>
  <c r="U23" i="14"/>
  <c r="H46" i="29"/>
  <c r="E26" i="27"/>
  <c r="J42" i="25"/>
  <c r="D27" i="24"/>
  <c r="E60" i="22"/>
  <c r="L39" i="22"/>
  <c r="G20" i="22"/>
  <c r="D68" i="21"/>
  <c r="D32" i="21"/>
  <c r="I64" i="20"/>
  <c r="I40" i="20"/>
  <c r="I16" i="20"/>
  <c r="I65" i="19"/>
  <c r="I53" i="19"/>
  <c r="I41" i="19"/>
  <c r="I29" i="19"/>
  <c r="I17" i="19"/>
  <c r="J47" i="29"/>
  <c r="D56" i="26"/>
  <c r="J54" i="22"/>
  <c r="E13" i="29"/>
  <c r="G36" i="26"/>
  <c r="E24" i="24"/>
  <c r="H14" i="29"/>
  <c r="D57" i="27"/>
  <c r="G56" i="25"/>
  <c r="D32" i="24"/>
  <c r="G44" i="28"/>
  <c r="I65" i="25"/>
  <c r="G66" i="22"/>
  <c r="F26" i="29"/>
  <c r="G33" i="28"/>
  <c r="F62" i="26"/>
  <c r="K50" i="25"/>
  <c r="E59" i="24"/>
  <c r="E32" i="29"/>
  <c r="L39" i="28"/>
  <c r="D8" i="27"/>
  <c r="J69" i="29"/>
  <c r="H15" i="29"/>
  <c r="D20" i="28"/>
  <c r="I58" i="25"/>
  <c r="G45" i="29"/>
  <c r="D33" i="28"/>
  <c r="F59" i="26"/>
  <c r="H50" i="25"/>
  <c r="H14" i="25"/>
  <c r="K64" i="22"/>
  <c r="G38" i="22"/>
  <c r="F54" i="29"/>
  <c r="J31" i="29"/>
  <c r="F9" i="29"/>
  <c r="M43" i="28"/>
  <c r="L18" i="28"/>
  <c r="D39" i="27"/>
  <c r="F42" i="26"/>
  <c r="J67" i="25"/>
  <c r="D49" i="25"/>
  <c r="D33" i="25"/>
  <c r="D17" i="25"/>
  <c r="D54" i="24"/>
  <c r="D61" i="23"/>
  <c r="H63" i="22"/>
  <c r="G69" i="29"/>
  <c r="E51" i="29"/>
  <c r="E33" i="29"/>
  <c r="E15" i="29"/>
  <c r="F61" i="28"/>
  <c r="I40" i="28"/>
  <c r="L19" i="28"/>
  <c r="D30" i="29"/>
  <c r="E56" i="26"/>
  <c r="H39" i="25"/>
  <c r="E29" i="24"/>
  <c r="J56" i="22"/>
  <c r="F37" i="22"/>
  <c r="I20" i="22"/>
  <c r="G63" i="21"/>
  <c r="G27" i="21"/>
  <c r="H61" i="20"/>
  <c r="H37" i="20"/>
  <c r="H13" i="20"/>
  <c r="K65" i="19"/>
  <c r="Q55" i="19"/>
  <c r="H46" i="19"/>
  <c r="N36" i="19"/>
  <c r="E27" i="19"/>
  <c r="K17" i="19"/>
  <c r="Q7" i="19"/>
  <c r="E70" i="16"/>
  <c r="F10" i="29"/>
  <c r="I56" i="25"/>
  <c r="J24" i="22"/>
  <c r="D39" i="28"/>
  <c r="H52" i="25"/>
  <c r="E52" i="22"/>
  <c r="G43" i="28"/>
  <c r="G43" i="26"/>
  <c r="J25" i="25"/>
  <c r="G32" i="29"/>
  <c r="E72" i="26"/>
  <c r="F20" i="25"/>
  <c r="F50" i="29"/>
  <c r="J60" i="28"/>
  <c r="E56" i="27"/>
  <c r="E72" i="25"/>
  <c r="E24" i="25"/>
  <c r="E56" i="29"/>
  <c r="D67" i="28"/>
  <c r="D72" i="27"/>
  <c r="E14" i="26"/>
  <c r="H39" i="29"/>
  <c r="G47" i="28"/>
  <c r="G35" i="26"/>
  <c r="I18" i="25"/>
  <c r="G60" i="28"/>
  <c r="E51" i="27"/>
  <c r="E69" i="25"/>
  <c r="H34" i="25"/>
  <c r="E46" i="24"/>
  <c r="E55" i="22"/>
  <c r="E71" i="29"/>
  <c r="J46" i="29"/>
  <c r="J19" i="29"/>
  <c r="G61" i="28"/>
  <c r="F36" i="28"/>
  <c r="D67" i="27"/>
  <c r="D7" i="27"/>
  <c r="D28" i="26"/>
  <c r="J59" i="25"/>
  <c r="G42" i="25"/>
  <c r="G26" i="25"/>
  <c r="G10" i="25"/>
  <c r="D34" i="24"/>
  <c r="L71" i="22"/>
  <c r="H57" i="22"/>
  <c r="I61" i="29"/>
  <c r="I43" i="29"/>
  <c r="I25" i="29"/>
  <c r="I7" i="29"/>
  <c r="I52" i="28"/>
  <c r="L31" i="28"/>
  <c r="D11" i="28"/>
  <c r="I53" i="28"/>
  <c r="G71" i="25"/>
  <c r="H19" i="25"/>
  <c r="L70" i="22"/>
  <c r="E48" i="22"/>
  <c r="D30" i="22"/>
  <c r="L12" i="22"/>
  <c r="E49" i="21"/>
  <c r="E13" i="21"/>
  <c r="F51" i="20"/>
  <c r="F27" i="20"/>
  <c r="E71" i="19"/>
  <c r="K61" i="19"/>
  <c r="Q51" i="19"/>
  <c r="H42" i="19"/>
  <c r="N32" i="19"/>
  <c r="E23" i="19"/>
  <c r="K13" i="19"/>
  <c r="D29" i="18"/>
  <c r="E50" i="16"/>
  <c r="D66" i="15"/>
  <c r="D30" i="15"/>
  <c r="L69" i="14"/>
  <c r="T61" i="14"/>
  <c r="P53" i="14"/>
  <c r="L45" i="14"/>
  <c r="T37" i="14"/>
  <c r="P29" i="14"/>
  <c r="L33" i="28"/>
  <c r="G51" i="25"/>
  <c r="D65" i="24"/>
  <c r="H66" i="22"/>
  <c r="F43" i="22"/>
  <c r="D23" i="22"/>
  <c r="E68" i="21"/>
  <c r="E32" i="21"/>
  <c r="H66" i="20"/>
  <c r="H42" i="20"/>
  <c r="H18" i="20"/>
  <c r="P67" i="19"/>
  <c r="G58" i="19"/>
  <c r="M48" i="19"/>
  <c r="D39" i="19"/>
  <c r="J29" i="19"/>
  <c r="P19" i="19"/>
  <c r="G10" i="19"/>
  <c r="D37" i="17"/>
  <c r="L58" i="28"/>
  <c r="F35" i="25"/>
  <c r="F67" i="29"/>
  <c r="I20" i="28"/>
  <c r="K37" i="25"/>
  <c r="J68" i="29"/>
  <c r="F42" i="28"/>
  <c r="E41" i="26"/>
  <c r="G24" i="25"/>
  <c r="G29" i="29"/>
  <c r="F67" i="26"/>
  <c r="I17" i="25"/>
  <c r="J48" i="29"/>
  <c r="I59" i="28"/>
  <c r="E52" i="27"/>
  <c r="K70" i="25"/>
  <c r="K22" i="25"/>
  <c r="I54" i="29"/>
  <c r="M64" i="28"/>
  <c r="D68" i="27"/>
  <c r="F9" i="26"/>
  <c r="D38" i="29"/>
  <c r="F46" i="28"/>
  <c r="E33" i="26"/>
  <c r="F17" i="25"/>
  <c r="F59" i="28"/>
  <c r="E47" i="27"/>
  <c r="K67" i="25"/>
  <c r="K31" i="25"/>
  <c r="E18" i="24"/>
  <c r="K46" i="22"/>
  <c r="H69" i="29"/>
  <c r="F45" i="29"/>
  <c r="F18" i="29"/>
  <c r="F60" i="28"/>
  <c r="D34" i="28"/>
  <c r="D63" i="27"/>
  <c r="E71" i="26"/>
  <c r="G25" i="26"/>
  <c r="D57" i="25"/>
  <c r="D41" i="25"/>
  <c r="D25" i="25"/>
  <c r="D9" i="25"/>
  <c r="D30" i="24"/>
  <c r="J70" i="22"/>
  <c r="F56" i="22"/>
  <c r="E60" i="29"/>
  <c r="E42" i="29"/>
  <c r="E24" i="29"/>
  <c r="D71" i="28"/>
  <c r="G50" i="28"/>
  <c r="J29" i="28"/>
  <c r="M8" i="28"/>
  <c r="M33" i="28"/>
  <c r="D66" i="25"/>
  <c r="H15" i="25"/>
  <c r="J68" i="22"/>
  <c r="I46" i="22"/>
  <c r="I28" i="22"/>
  <c r="J11" i="22"/>
  <c r="F44" i="21"/>
  <c r="F8" i="21"/>
  <c r="H49" i="20"/>
  <c r="H25" i="20"/>
  <c r="H70" i="19"/>
  <c r="N60" i="19"/>
  <c r="E51" i="19"/>
  <c r="K41" i="19"/>
  <c r="Q31" i="19"/>
  <c r="H22" i="19"/>
  <c r="N12" i="19"/>
  <c r="D17" i="18"/>
  <c r="E46" i="16"/>
  <c r="G63" i="15"/>
  <c r="G27" i="15"/>
  <c r="S68" i="14"/>
  <c r="H61" i="14"/>
  <c r="D53" i="14"/>
  <c r="S44" i="14"/>
  <c r="H37" i="14"/>
  <c r="D29" i="14"/>
  <c r="F27" i="28"/>
  <c r="G47" i="25"/>
  <c r="D53" i="24"/>
  <c r="H64" i="22"/>
  <c r="J41" i="22"/>
  <c r="K21" i="22"/>
  <c r="F63" i="21"/>
  <c r="F27" i="21"/>
  <c r="E63" i="20"/>
  <c r="J56" i="28"/>
  <c r="I32" i="25"/>
  <c r="I65" i="29"/>
  <c r="G18" i="28"/>
  <c r="H36" i="25"/>
  <c r="E67" i="29"/>
  <c r="D40" i="28"/>
  <c r="F36" i="26"/>
  <c r="D23" i="25"/>
  <c r="G26" i="29"/>
  <c r="D65" i="26"/>
  <c r="F16" i="25"/>
  <c r="F47" i="29"/>
  <c r="G57" i="28"/>
  <c r="E48" i="27"/>
  <c r="H69" i="25"/>
  <c r="H21" i="25"/>
  <c r="E53" i="29"/>
  <c r="L63" i="28"/>
  <c r="D64" i="27"/>
  <c r="D7" i="26"/>
  <c r="H36" i="29"/>
  <c r="D44" i="28"/>
  <c r="F28" i="26"/>
  <c r="I14" i="25"/>
  <c r="D57" i="28"/>
  <c r="E43" i="27"/>
  <c r="H66" i="25"/>
  <c r="H30" i="25"/>
  <c r="E14" i="24"/>
  <c r="I45" i="22"/>
  <c r="F66" i="29"/>
  <c r="J43" i="29"/>
  <c r="J16" i="29"/>
  <c r="D58" i="28"/>
  <c r="M31" i="28"/>
  <c r="D59" i="27"/>
  <c r="F66" i="26"/>
  <c r="E23" i="26"/>
  <c r="J55" i="25"/>
  <c r="J39" i="25"/>
  <c r="J23" i="25"/>
  <c r="J7" i="25"/>
  <c r="D26" i="24"/>
  <c r="H69" i="22"/>
  <c r="D55" i="22"/>
  <c r="I58" i="29"/>
  <c r="I40" i="29"/>
  <c r="I22" i="29"/>
  <c r="M68" i="28"/>
  <c r="F49" i="28"/>
  <c r="I28" i="28"/>
  <c r="L7" i="28"/>
  <c r="G27" i="28"/>
  <c r="J60" i="25"/>
  <c r="H11" i="25"/>
  <c r="K66" i="22"/>
  <c r="L44" i="22"/>
  <c r="E27" i="22"/>
  <c r="H10" i="22"/>
  <c r="D42" i="21"/>
  <c r="E70" i="20"/>
  <c r="E46" i="20"/>
  <c r="E22" i="20"/>
  <c r="K69" i="19"/>
  <c r="Q59" i="19"/>
  <c r="H50" i="19"/>
  <c r="N40" i="19"/>
  <c r="E31" i="19"/>
  <c r="K21" i="19"/>
  <c r="Q11" i="19"/>
  <c r="D62" i="17"/>
  <c r="E42" i="16"/>
  <c r="E61" i="15"/>
  <c r="E25" i="15"/>
  <c r="G68" i="14"/>
  <c r="O60" i="14"/>
  <c r="K52" i="14"/>
  <c r="G44" i="14"/>
  <c r="O36" i="14"/>
  <c r="K28" i="14"/>
  <c r="J7" i="28"/>
  <c r="G43" i="25"/>
  <c r="D41" i="24"/>
  <c r="H62" i="22"/>
  <c r="I38" i="22"/>
  <c r="H20" i="22"/>
  <c r="D61" i="21"/>
  <c r="D25" i="21"/>
  <c r="G61" i="20"/>
  <c r="G37" i="20"/>
  <c r="G13" i="20"/>
  <c r="G66" i="19"/>
  <c r="M56" i="19"/>
  <c r="D47" i="19"/>
  <c r="J37" i="19"/>
  <c r="P27" i="19"/>
  <c r="D38" i="28"/>
  <c r="F11" i="25"/>
  <c r="E49" i="29"/>
  <c r="E53" i="27"/>
  <c r="K21" i="25"/>
  <c r="H50" i="29"/>
  <c r="J22" i="28"/>
  <c r="G7" i="26"/>
  <c r="J9" i="25"/>
  <c r="F67" i="28"/>
  <c r="E36" i="26"/>
  <c r="F12" i="25"/>
  <c r="F44" i="29"/>
  <c r="D54" i="28"/>
  <c r="E40" i="27"/>
  <c r="K66" i="25"/>
  <c r="K18" i="25"/>
  <c r="E50" i="29"/>
  <c r="I60" i="28"/>
  <c r="D56" i="27"/>
  <c r="J70" i="25"/>
  <c r="H33" i="29"/>
  <c r="L40" i="28"/>
  <c r="G23" i="26"/>
  <c r="I10" i="25"/>
  <c r="L53" i="28"/>
  <c r="E35" i="27"/>
  <c r="K63" i="25"/>
  <c r="E21" i="25"/>
  <c r="E10" i="24"/>
  <c r="G44" i="22"/>
  <c r="J64" i="29"/>
  <c r="J37" i="29"/>
  <c r="F15" i="29"/>
  <c r="M55" i="28"/>
  <c r="G25" i="28"/>
  <c r="D55" i="27"/>
  <c r="D64" i="26"/>
  <c r="E11" i="26"/>
  <c r="G54" i="25"/>
  <c r="G38" i="25"/>
  <c r="G22" i="25"/>
  <c r="D70" i="24"/>
  <c r="D22" i="24"/>
  <c r="F68" i="22"/>
  <c r="L53" i="22"/>
  <c r="E57" i="29"/>
  <c r="E39" i="29"/>
  <c r="E21" i="29"/>
  <c r="L67" i="28"/>
  <c r="D47" i="28"/>
  <c r="G26" i="28"/>
  <c r="D66" i="29"/>
  <c r="L20" i="28"/>
  <c r="H55" i="25"/>
  <c r="H7" i="25"/>
  <c r="I64" i="22"/>
  <c r="G43" i="22"/>
  <c r="K25" i="22"/>
  <c r="F9" i="22"/>
  <c r="G39" i="21"/>
  <c r="G68" i="20"/>
  <c r="G44" i="20"/>
  <c r="G20" i="20"/>
  <c r="N68" i="19"/>
  <c r="E59" i="19"/>
  <c r="K49" i="19"/>
  <c r="Q39" i="19"/>
  <c r="H30" i="19"/>
  <c r="N20" i="19"/>
  <c r="E11" i="19"/>
  <c r="D50" i="17"/>
  <c r="E38" i="16"/>
  <c r="F56" i="15"/>
  <c r="F20" i="15"/>
  <c r="N67" i="14"/>
  <c r="J59" i="14"/>
  <c r="R51" i="14"/>
  <c r="N43" i="14"/>
  <c r="J35" i="14"/>
  <c r="R27" i="14"/>
  <c r="D54" i="27"/>
  <c r="G39" i="25"/>
  <c r="D29" i="24"/>
  <c r="F60" i="22"/>
  <c r="D37" i="22"/>
  <c r="E19" i="22"/>
  <c r="G58" i="21"/>
  <c r="G22" i="21"/>
  <c r="I59" i="20"/>
  <c r="I35" i="20"/>
  <c r="I11" i="20"/>
  <c r="J65" i="19"/>
  <c r="P55" i="19"/>
  <c r="G46" i="19"/>
  <c r="M36" i="19"/>
  <c r="D27" i="19"/>
  <c r="J17" i="19"/>
  <c r="P7" i="19"/>
  <c r="D70" i="16"/>
  <c r="D22" i="16"/>
  <c r="G46" i="15"/>
  <c r="M35" i="28"/>
  <c r="I8" i="25"/>
  <c r="I47" i="29"/>
  <c r="E49" i="27"/>
  <c r="H20" i="25"/>
  <c r="D49" i="29"/>
  <c r="I21" i="28"/>
  <c r="G72" i="25"/>
  <c r="G8" i="25"/>
  <c r="D65" i="28"/>
  <c r="F31" i="26"/>
  <c r="G72" i="22"/>
  <c r="F32" i="29"/>
  <c r="M39" i="28"/>
  <c r="E8" i="27"/>
  <c r="E56" i="25"/>
  <c r="E8" i="25"/>
  <c r="E38" i="29"/>
  <c r="G46" i="28"/>
  <c r="D24" i="27"/>
  <c r="D60" i="25"/>
  <c r="H21" i="29"/>
  <c r="J26" i="28"/>
  <c r="I66" i="25"/>
  <c r="G57" i="29"/>
  <c r="J39" i="28"/>
  <c r="F71" i="26"/>
  <c r="H62" i="25"/>
  <c r="K19" i="25"/>
  <c r="D50" i="23"/>
  <c r="E43" i="22"/>
  <c r="F63" i="29"/>
  <c r="F36" i="29"/>
  <c r="J13" i="29"/>
  <c r="L54" i="28"/>
  <c r="F24" i="28"/>
  <c r="D51" i="27"/>
  <c r="G61" i="26"/>
  <c r="J71" i="25"/>
  <c r="D53" i="25"/>
  <c r="D37" i="25"/>
  <c r="D21" i="25"/>
  <c r="D66" i="24"/>
  <c r="D18" i="24"/>
  <c r="D67" i="22"/>
  <c r="J52" i="22"/>
  <c r="I55" i="29"/>
  <c r="I37" i="29"/>
  <c r="I19" i="29"/>
  <c r="J65" i="28"/>
  <c r="M44" i="28"/>
  <c r="F25" i="28"/>
  <c r="D57" i="29"/>
  <c r="F14" i="28"/>
  <c r="H51" i="25"/>
  <c r="E65" i="24"/>
  <c r="I62" i="22"/>
  <c r="K41" i="22"/>
  <c r="H24" i="22"/>
  <c r="D8" i="22"/>
  <c r="E37" i="21"/>
  <c r="I66" i="20"/>
  <c r="I42" i="20"/>
  <c r="I18" i="20"/>
  <c r="Q67" i="19"/>
  <c r="H58" i="19"/>
  <c r="N48" i="19"/>
  <c r="E39" i="19"/>
  <c r="K29" i="19"/>
  <c r="Q19" i="19"/>
  <c r="H10" i="19"/>
  <c r="D38" i="17"/>
  <c r="E34" i="16"/>
  <c r="D54" i="15"/>
  <c r="D18" i="15"/>
  <c r="U66" i="14"/>
  <c r="Q58" i="14"/>
  <c r="F51" i="14"/>
  <c r="U42" i="14"/>
  <c r="Q34" i="14"/>
  <c r="F27" i="14"/>
  <c r="D30" i="27"/>
  <c r="G35" i="25"/>
  <c r="E17" i="24"/>
  <c r="G58" i="22"/>
  <c r="J35" i="22"/>
  <c r="L17" i="22"/>
  <c r="E56" i="21"/>
  <c r="E20" i="21"/>
  <c r="D58" i="20"/>
  <c r="D34" i="20"/>
  <c r="D10" i="20"/>
  <c r="M64" i="19"/>
  <c r="D55" i="19"/>
  <c r="J45" i="19"/>
  <c r="P35" i="19"/>
  <c r="G26" i="19"/>
  <c r="M16" i="19"/>
  <c r="D7" i="19"/>
  <c r="D66" i="16"/>
  <c r="D18" i="16"/>
  <c r="E44" i="15"/>
  <c r="F46" i="29"/>
  <c r="I11" i="29"/>
  <c r="D13" i="29"/>
  <c r="D28" i="24"/>
  <c r="G68" i="29"/>
  <c r="F38" i="26"/>
  <c r="E20" i="29"/>
  <c r="H57" i="29"/>
  <c r="I42" i="25"/>
  <c r="F35" i="26"/>
  <c r="I63" i="22"/>
  <c r="F30" i="29"/>
  <c r="J16" i="28"/>
  <c r="G66" i="25"/>
  <c r="J15" i="25"/>
  <c r="F62" i="22"/>
  <c r="I31" i="29"/>
  <c r="G38" i="28"/>
  <c r="G46" i="26"/>
  <c r="L54" i="22"/>
  <c r="E61" i="21"/>
  <c r="E34" i="20"/>
  <c r="E55" i="19"/>
  <c r="H26" i="19"/>
  <c r="E66" i="16"/>
  <c r="E37" i="15"/>
  <c r="S56" i="14"/>
  <c r="R39" i="14"/>
  <c r="G40" i="28"/>
  <c r="D15" i="23"/>
  <c r="J25" i="22"/>
  <c r="G10" i="21"/>
  <c r="G25" i="20"/>
  <c r="J61" i="19"/>
  <c r="G42" i="19"/>
  <c r="D23" i="19"/>
  <c r="M8" i="19"/>
  <c r="D38" i="16"/>
  <c r="G34" i="15"/>
  <c r="D70" i="14"/>
  <c r="N60" i="14"/>
  <c r="E51" i="14"/>
  <c r="H42" i="14"/>
  <c r="M31" i="14"/>
  <c r="D22" i="14"/>
  <c r="D72" i="28"/>
  <c r="K64" i="25"/>
  <c r="D63" i="24"/>
  <c r="D58" i="22"/>
  <c r="D34" i="22"/>
  <c r="L13" i="22"/>
  <c r="F46" i="21"/>
  <c r="H71" i="20"/>
  <c r="D39" i="20"/>
  <c r="H11" i="20"/>
  <c r="L60" i="19"/>
  <c r="F46" i="19"/>
  <c r="L32" i="19"/>
  <c r="L16" i="19"/>
  <c r="D39" i="18"/>
  <c r="E63" i="15"/>
  <c r="E27" i="15"/>
  <c r="Q68" i="14"/>
  <c r="F61" i="14"/>
  <c r="U52" i="14"/>
  <c r="Q44" i="14"/>
  <c r="F37" i="14"/>
  <c r="U28" i="14"/>
  <c r="Q20" i="14"/>
  <c r="F13" i="14"/>
  <c r="G37" i="29"/>
  <c r="F63" i="26"/>
  <c r="F38" i="25"/>
  <c r="D11" i="23"/>
  <c r="G49" i="22"/>
  <c r="E28" i="22"/>
  <c r="E10" i="22"/>
  <c r="F41" i="21"/>
  <c r="G71" i="20"/>
  <c r="G47" i="20"/>
  <c r="G23" i="20"/>
  <c r="E70" i="19"/>
  <c r="K60" i="19"/>
  <c r="Q50" i="19"/>
  <c r="H41" i="19"/>
  <c r="N31" i="19"/>
  <c r="E22" i="19"/>
  <c r="K12" i="19"/>
  <c r="D71" i="17"/>
  <c r="E45" i="16"/>
  <c r="F65" i="15"/>
  <c r="F29" i="15"/>
  <c r="U69" i="14"/>
  <c r="Q61" i="14"/>
  <c r="F54" i="14"/>
  <c r="D54" i="29"/>
  <c r="E70" i="27"/>
  <c r="E50" i="25"/>
  <c r="E49" i="24"/>
  <c r="L63" i="22"/>
  <c r="J39" i="22"/>
  <c r="H21" i="22"/>
  <c r="F72" i="21"/>
  <c r="F36" i="21"/>
  <c r="H69" i="20"/>
  <c r="H45" i="20"/>
  <c r="J29" i="29"/>
  <c r="M60" i="28"/>
  <c r="D64" i="28"/>
  <c r="I68" i="29"/>
  <c r="J66" i="29"/>
  <c r="D36" i="26"/>
  <c r="I18" i="29"/>
  <c r="D56" i="29"/>
  <c r="F41" i="25"/>
  <c r="D33" i="26"/>
  <c r="G62" i="22"/>
  <c r="J28" i="29"/>
  <c r="I15" i="28"/>
  <c r="D65" i="25"/>
  <c r="G14" i="25"/>
  <c r="D61" i="22"/>
  <c r="E30" i="29"/>
  <c r="F37" i="28"/>
  <c r="D37" i="26"/>
  <c r="D53" i="22"/>
  <c r="F56" i="21"/>
  <c r="G32" i="20"/>
  <c r="H54" i="19"/>
  <c r="K25" i="19"/>
  <c r="E62" i="16"/>
  <c r="F32" i="15"/>
  <c r="G56" i="14"/>
  <c r="F39" i="14"/>
  <c r="D35" i="26"/>
  <c r="K72" i="22"/>
  <c r="G24" i="22"/>
  <c r="E8" i="21"/>
  <c r="I23" i="20"/>
  <c r="M60" i="19"/>
  <c r="J41" i="19"/>
  <c r="G22" i="19"/>
  <c r="D40" i="18"/>
  <c r="D34" i="16"/>
  <c r="E32" i="15"/>
  <c r="K69" i="14"/>
  <c r="U59" i="14"/>
  <c r="L50" i="14"/>
  <c r="O41" i="14"/>
  <c r="T30" i="14"/>
  <c r="K21" i="14"/>
  <c r="I65" i="28"/>
  <c r="H59" i="25"/>
  <c r="D51" i="24"/>
  <c r="H56" i="22"/>
  <c r="J32" i="22"/>
  <c r="J12" i="22"/>
  <c r="D44" i="21"/>
  <c r="E68" i="20"/>
  <c r="F37" i="20"/>
  <c r="E8" i="20"/>
  <c r="O59" i="19"/>
  <c r="I45" i="19"/>
  <c r="O31" i="19"/>
  <c r="O15" i="19"/>
  <c r="D27" i="18"/>
  <c r="F58" i="15"/>
  <c r="F22" i="15"/>
  <c r="E68" i="14"/>
  <c r="M60" i="14"/>
  <c r="I52" i="14"/>
  <c r="E44" i="14"/>
  <c r="M36" i="14"/>
  <c r="I28" i="14"/>
  <c r="E20" i="14"/>
  <c r="M12" i="14"/>
  <c r="G28" i="29"/>
  <c r="E44" i="26"/>
  <c r="F34" i="25"/>
  <c r="F72" i="22"/>
  <c r="K47" i="22"/>
  <c r="K26" i="22"/>
  <c r="K7" i="22"/>
  <c r="D39" i="21"/>
  <c r="I69" i="20"/>
  <c r="I45" i="20"/>
  <c r="I21" i="20"/>
  <c r="H69" i="19"/>
  <c r="N59" i="19"/>
  <c r="E50" i="19"/>
  <c r="K40" i="19"/>
  <c r="Q30" i="19"/>
  <c r="H21" i="19"/>
  <c r="N11" i="19"/>
  <c r="D59" i="17"/>
  <c r="E41" i="16"/>
  <c r="D63" i="15"/>
  <c r="D27" i="15"/>
  <c r="I69" i="14"/>
  <c r="E61" i="14"/>
  <c r="M53" i="14"/>
  <c r="F28" i="29"/>
  <c r="L59" i="28"/>
  <c r="M61" i="28"/>
  <c r="G65" i="29"/>
  <c r="F65" i="29"/>
  <c r="G33" i="26"/>
  <c r="E17" i="29"/>
  <c r="H54" i="29"/>
  <c r="I38" i="25"/>
  <c r="G30" i="26"/>
  <c r="K58" i="22"/>
  <c r="F27" i="29"/>
  <c r="G13" i="28"/>
  <c r="J63" i="25"/>
  <c r="D13" i="25"/>
  <c r="L59" i="22"/>
  <c r="I28" i="29"/>
  <c r="D35" i="28"/>
  <c r="F27" i="26"/>
  <c r="G51" i="22"/>
  <c r="D54" i="21"/>
  <c r="I30" i="20"/>
  <c r="K53" i="19"/>
  <c r="N24" i="19"/>
  <c r="E58" i="16"/>
  <c r="F8" i="15"/>
  <c r="N55" i="14"/>
  <c r="M38" i="14"/>
  <c r="F25" i="26"/>
  <c r="I70" i="22"/>
  <c r="K12" i="22"/>
  <c r="I71" i="20"/>
  <c r="D22" i="20"/>
  <c r="P59" i="19"/>
  <c r="M40" i="19"/>
  <c r="J21" i="19"/>
  <c r="D28" i="18"/>
  <c r="D30" i="16"/>
  <c r="F27" i="15"/>
  <c r="R68" i="14"/>
  <c r="I59" i="14"/>
  <c r="S49" i="14"/>
  <c r="E39" i="14"/>
  <c r="H30" i="14"/>
  <c r="R20" i="14"/>
  <c r="M45" i="28"/>
  <c r="J54" i="25"/>
  <c r="D17" i="24"/>
  <c r="H54" i="22"/>
  <c r="F31" i="22"/>
  <c r="H11" i="22"/>
  <c r="G41" i="21"/>
  <c r="D63" i="20"/>
  <c r="H35" i="20"/>
  <c r="L72" i="19"/>
  <c r="F58" i="19"/>
  <c r="L44" i="19"/>
  <c r="L28" i="19"/>
  <c r="F14" i="19"/>
  <c r="D15" i="18"/>
  <c r="D56" i="15"/>
  <c r="D20" i="15"/>
  <c r="L67" i="14"/>
  <c r="T59" i="14"/>
  <c r="P51" i="14"/>
  <c r="L43" i="14"/>
  <c r="T35" i="14"/>
  <c r="P27" i="14"/>
  <c r="L19" i="14"/>
  <c r="T11" i="14"/>
  <c r="G19" i="29"/>
  <c r="G34" i="26"/>
  <c r="F30" i="25"/>
  <c r="G70" i="22"/>
  <c r="D46" i="22"/>
  <c r="H25" i="22"/>
  <c r="J11" i="29"/>
  <c r="F41" i="28"/>
  <c r="L60" i="28"/>
  <c r="G62" i="29"/>
  <c r="F62" i="29"/>
  <c r="F26" i="26"/>
  <c r="E14" i="29"/>
  <c r="H51" i="29"/>
  <c r="I34" i="25"/>
  <c r="F23" i="26"/>
  <c r="I57" i="22"/>
  <c r="J25" i="29"/>
  <c r="F12" i="28"/>
  <c r="G62" i="25"/>
  <c r="J11" i="25"/>
  <c r="J58" i="22"/>
  <c r="E27" i="29"/>
  <c r="M32" i="28"/>
  <c r="E8" i="26"/>
  <c r="J49" i="22"/>
  <c r="G51" i="21"/>
  <c r="D29" i="20"/>
  <c r="N52" i="19"/>
  <c r="Q23" i="19"/>
  <c r="E54" i="16"/>
  <c r="O72" i="14"/>
  <c r="U54" i="14"/>
  <c r="S32" i="14"/>
  <c r="F70" i="25"/>
  <c r="I68" i="22"/>
  <c r="I11" i="22"/>
  <c r="D70" i="20"/>
  <c r="F20" i="20"/>
  <c r="D59" i="19"/>
  <c r="P39" i="19"/>
  <c r="M20" i="19"/>
  <c r="D16" i="18"/>
  <c r="D26" i="16"/>
  <c r="D25" i="15"/>
  <c r="F68" i="14"/>
  <c r="P58" i="14"/>
  <c r="G49" i="14"/>
  <c r="L38" i="14"/>
  <c r="O29" i="14"/>
  <c r="F20" i="14"/>
  <c r="G39" i="28"/>
  <c r="J50" i="25"/>
  <c r="D9" i="24"/>
  <c r="L52" i="22"/>
  <c r="K29" i="22"/>
  <c r="F10" i="22"/>
  <c r="E39" i="21"/>
  <c r="F61" i="20"/>
  <c r="E32" i="20"/>
  <c r="O71" i="19"/>
  <c r="I57" i="19"/>
  <c r="O43" i="19"/>
  <c r="O27" i="19"/>
  <c r="I13" i="19"/>
  <c r="D72" i="17"/>
  <c r="G53" i="15"/>
  <c r="G17" i="15"/>
  <c r="S66" i="14"/>
  <c r="H59" i="14"/>
  <c r="D51" i="14"/>
  <c r="S42" i="14"/>
  <c r="H35" i="14"/>
  <c r="D27" i="14"/>
  <c r="S18" i="14"/>
  <c r="H11" i="14"/>
  <c r="G10" i="29"/>
  <c r="D25" i="26"/>
  <c r="F26" i="25"/>
  <c r="E68" i="22"/>
  <c r="I44" i="22"/>
  <c r="E24" i="22"/>
  <c r="E70" i="21"/>
  <c r="E34" i="21"/>
  <c r="F66" i="20"/>
  <c r="F42" i="20"/>
  <c r="F18" i="20"/>
  <c r="N67" i="19"/>
  <c r="E58" i="19"/>
  <c r="K48" i="19"/>
  <c r="Q38" i="19"/>
  <c r="H29" i="19"/>
  <c r="N19" i="19"/>
  <c r="E10" i="19"/>
  <c r="D35" i="17"/>
  <c r="E33" i="16"/>
  <c r="E58" i="15"/>
  <c r="E22" i="15"/>
  <c r="D68" i="14"/>
  <c r="S59" i="14"/>
  <c r="H52" i="14"/>
  <c r="D27" i="29"/>
  <c r="D71" i="26"/>
  <c r="E38" i="25"/>
  <c r="D15" i="24"/>
  <c r="D56" i="22"/>
  <c r="F35" i="22"/>
  <c r="I17" i="22"/>
  <c r="E65" i="21"/>
  <c r="E29" i="21"/>
  <c r="I62" i="20"/>
  <c r="I38" i="20"/>
  <c r="I14" i="20"/>
  <c r="D66" i="19"/>
  <c r="J56" i="19"/>
  <c r="P46" i="19"/>
  <c r="G37" i="19"/>
  <c r="M27" i="19"/>
  <c r="D18" i="19"/>
  <c r="J8" i="19"/>
  <c r="D10" i="17"/>
  <c r="D25" i="16"/>
  <c r="E53" i="15"/>
  <c r="E17" i="15"/>
  <c r="I18" i="28"/>
  <c r="D54" i="25"/>
  <c r="D61" i="24"/>
  <c r="J59" i="22"/>
  <c r="D38" i="22"/>
  <c r="K18" i="22"/>
  <c r="G62" i="21"/>
  <c r="G26" i="21"/>
  <c r="H62" i="20"/>
  <c r="F59" i="25"/>
  <c r="K53" i="25"/>
  <c r="F72" i="26"/>
  <c r="I22" i="28"/>
  <c r="F8" i="29"/>
  <c r="K34" i="25"/>
  <c r="D19" i="28"/>
  <c r="I61" i="28"/>
  <c r="G9" i="29"/>
  <c r="K35" i="25"/>
  <c r="J72" i="29"/>
  <c r="I63" i="28"/>
  <c r="D11" i="27"/>
  <c r="J43" i="25"/>
  <c r="D38" i="24"/>
  <c r="E63" i="29"/>
  <c r="E9" i="29"/>
  <c r="F13" i="28"/>
  <c r="H23" i="25"/>
  <c r="H31" i="22"/>
  <c r="G15" i="21"/>
  <c r="Q71" i="19"/>
  <c r="E43" i="19"/>
  <c r="H14" i="19"/>
  <c r="E10" i="16"/>
  <c r="D65" i="14"/>
  <c r="J47" i="14"/>
  <c r="I30" i="14"/>
  <c r="G19" i="25"/>
  <c r="H46" i="22"/>
  <c r="G46" i="21"/>
  <c r="I47" i="20"/>
  <c r="G70" i="19"/>
  <c r="D51" i="19"/>
  <c r="P31" i="19"/>
  <c r="J13" i="19"/>
  <c r="D13" i="17"/>
  <c r="D61" i="15"/>
  <c r="D13" i="15"/>
  <c r="O65" i="14"/>
  <c r="T54" i="14"/>
  <c r="K45" i="14"/>
  <c r="U35" i="14"/>
  <c r="L26" i="14"/>
  <c r="H64" i="29"/>
  <c r="D54" i="26"/>
  <c r="J26" i="25"/>
  <c r="H72" i="22"/>
  <c r="G46" i="22"/>
  <c r="F24" i="22"/>
  <c r="E63" i="21"/>
  <c r="D20" i="21"/>
  <c r="I52" i="20"/>
  <c r="F25" i="20"/>
  <c r="O67" i="19"/>
  <c r="O51" i="19"/>
  <c r="I37" i="19"/>
  <c r="O23" i="19"/>
  <c r="I9" i="19"/>
  <c r="D24" i="17"/>
  <c r="G41" i="15"/>
  <c r="M72" i="14"/>
  <c r="I64" i="14"/>
  <c r="E56" i="14"/>
  <c r="M48" i="14"/>
  <c r="I40" i="14"/>
  <c r="E32" i="14"/>
  <c r="M24" i="14"/>
  <c r="I16" i="14"/>
  <c r="E8" i="14"/>
  <c r="F39" i="28"/>
  <c r="G59" i="25"/>
  <c r="F10" i="25"/>
  <c r="D60" i="22"/>
  <c r="L36" i="22"/>
  <c r="J17" i="22"/>
  <c r="E58" i="21"/>
  <c r="E22" i="21"/>
  <c r="I57" i="20"/>
  <c r="I33" i="20"/>
  <c r="I9" i="20"/>
  <c r="K64" i="19"/>
  <c r="Q54" i="19"/>
  <c r="H45" i="19"/>
  <c r="N35" i="19"/>
  <c r="E26" i="19"/>
  <c r="H53" i="22"/>
  <c r="E20" i="24"/>
  <c r="D55" i="25"/>
  <c r="F64" i="25"/>
  <c r="F20" i="28"/>
  <c r="E27" i="24"/>
  <c r="E50" i="26"/>
  <c r="G71" i="26"/>
  <c r="M18" i="28"/>
  <c r="E66" i="24"/>
  <c r="J52" i="29"/>
  <c r="L42" i="28"/>
  <c r="D40" i="26"/>
  <c r="J31" i="25"/>
  <c r="D49" i="23"/>
  <c r="I49" i="29"/>
  <c r="D59" i="28"/>
  <c r="D21" i="29"/>
  <c r="D60" i="23"/>
  <c r="F19" i="22"/>
  <c r="E58" i="20"/>
  <c r="N64" i="19"/>
  <c r="Q35" i="19"/>
  <c r="E7" i="19"/>
  <c r="F68" i="15"/>
  <c r="K64" i="14"/>
  <c r="Q46" i="14"/>
  <c r="H25" i="14"/>
  <c r="G15" i="25"/>
  <c r="K44" i="22"/>
  <c r="E44" i="21"/>
  <c r="D46" i="20"/>
  <c r="J69" i="19"/>
  <c r="G50" i="19"/>
  <c r="D31" i="19"/>
  <c r="M12" i="19"/>
  <c r="D54" i="16"/>
  <c r="G58" i="15"/>
  <c r="G10" i="15"/>
  <c r="E63" i="14"/>
  <c r="H54" i="14"/>
  <c r="R44" i="14"/>
  <c r="I35" i="14"/>
  <c r="S25" i="14"/>
  <c r="H37" i="29"/>
  <c r="F44" i="26"/>
  <c r="J22" i="25"/>
  <c r="H70" i="22"/>
  <c r="J44" i="22"/>
  <c r="D19" i="22"/>
  <c r="F58" i="21"/>
  <c r="G17" i="21"/>
  <c r="D51" i="20"/>
  <c r="H23" i="20"/>
  <c r="L64" i="19"/>
  <c r="F50" i="19"/>
  <c r="L36" i="19"/>
  <c r="F22" i="19"/>
  <c r="L8" i="19"/>
  <c r="D12" i="17"/>
  <c r="E39" i="15"/>
  <c r="T71" i="14"/>
  <c r="P63" i="14"/>
  <c r="L55" i="14"/>
  <c r="T47" i="14"/>
  <c r="P39" i="14"/>
  <c r="L31" i="14"/>
  <c r="T23" i="14"/>
  <c r="P15" i="14"/>
  <c r="L7" i="14"/>
  <c r="J19" i="28"/>
  <c r="F54" i="25"/>
  <c r="E15" i="24"/>
  <c r="E56" i="22"/>
  <c r="G35" i="22"/>
  <c r="G16" i="22"/>
  <c r="F53" i="21"/>
  <c r="F17" i="21"/>
  <c r="D56" i="20"/>
  <c r="F40" i="22"/>
  <c r="G71" i="22"/>
  <c r="J41" i="25"/>
  <c r="F44" i="25"/>
  <c r="D18" i="28"/>
  <c r="E23" i="24"/>
  <c r="F45" i="26"/>
  <c r="E69" i="26"/>
  <c r="L17" i="28"/>
  <c r="E62" i="24"/>
  <c r="F51" i="29"/>
  <c r="J40" i="28"/>
  <c r="G37" i="26"/>
  <c r="G30" i="25"/>
  <c r="D37" i="23"/>
  <c r="E48" i="29"/>
  <c r="M56" i="28"/>
  <c r="D12" i="29"/>
  <c r="D36" i="23"/>
  <c r="J16" i="22"/>
  <c r="G56" i="20"/>
  <c r="Q63" i="19"/>
  <c r="E35" i="19"/>
  <c r="D65" i="18"/>
  <c r="F44" i="15"/>
  <c r="R63" i="14"/>
  <c r="E46" i="14"/>
  <c r="O24" i="14"/>
  <c r="G11" i="25"/>
  <c r="G31" i="22"/>
  <c r="F39" i="21"/>
  <c r="F44" i="20"/>
  <c r="M68" i="19"/>
  <c r="J49" i="19"/>
  <c r="G30" i="19"/>
  <c r="P11" i="19"/>
  <c r="D50" i="16"/>
  <c r="E56" i="15"/>
  <c r="E8" i="15"/>
  <c r="L62" i="14"/>
  <c r="O53" i="14"/>
  <c r="F44" i="14"/>
  <c r="P34" i="14"/>
  <c r="G25" i="14"/>
  <c r="H28" i="29"/>
  <c r="E25" i="26"/>
  <c r="J18" i="25"/>
  <c r="H68" i="22"/>
  <c r="D43" i="22"/>
  <c r="K17" i="22"/>
  <c r="D56" i="21"/>
  <c r="E15" i="21"/>
  <c r="F49" i="20"/>
  <c r="E20" i="20"/>
  <c r="O63" i="19"/>
  <c r="I49" i="19"/>
  <c r="O35" i="19"/>
  <c r="I21" i="19"/>
  <c r="O7" i="19"/>
  <c r="F70" i="15"/>
  <c r="F34" i="15"/>
  <c r="H71" i="14"/>
  <c r="D63" i="14"/>
  <c r="S54" i="14"/>
  <c r="H47" i="14"/>
  <c r="D39" i="14"/>
  <c r="S30" i="14"/>
  <c r="H23" i="14"/>
  <c r="D15" i="14"/>
  <c r="G64" i="29"/>
  <c r="D13" i="28"/>
  <c r="F50" i="25"/>
  <c r="E7" i="24"/>
  <c r="G54" i="22"/>
  <c r="I32" i="22"/>
  <c r="K13" i="22"/>
  <c r="D51" i="21"/>
  <c r="D15" i="21"/>
  <c r="F54" i="20"/>
  <c r="F30" i="20"/>
  <c r="K72" i="19"/>
  <c r="Q62" i="19"/>
  <c r="D39" i="22"/>
  <c r="E70" i="22"/>
  <c r="G40" i="25"/>
  <c r="I41" i="25"/>
  <c r="M15" i="28"/>
  <c r="E19" i="24"/>
  <c r="D43" i="26"/>
  <c r="F64" i="26"/>
  <c r="J15" i="28"/>
  <c r="E58" i="24"/>
  <c r="J49" i="29"/>
  <c r="I39" i="28"/>
  <c r="E35" i="26"/>
  <c r="D29" i="25"/>
  <c r="D25" i="23"/>
  <c r="I46" i="29"/>
  <c r="L55" i="28"/>
  <c r="J66" i="28"/>
  <c r="D16" i="23"/>
  <c r="G15" i="22"/>
  <c r="I54" i="20"/>
  <c r="E63" i="19"/>
  <c r="H34" i="19"/>
  <c r="D53" i="18"/>
  <c r="D42" i="15"/>
  <c r="F63" i="14"/>
  <c r="D41" i="14"/>
  <c r="I66" i="28"/>
  <c r="G7" i="25"/>
  <c r="L29" i="22"/>
  <c r="D37" i="21"/>
  <c r="E39" i="20"/>
  <c r="D67" i="19"/>
  <c r="P47" i="19"/>
  <c r="M28" i="19"/>
  <c r="D11" i="19"/>
  <c r="D46" i="16"/>
  <c r="F51" i="15"/>
  <c r="I71" i="14"/>
  <c r="S61" i="14"/>
  <c r="J52" i="14"/>
  <c r="M43" i="14"/>
  <c r="D34" i="14"/>
  <c r="I23" i="14"/>
  <c r="H19" i="29"/>
  <c r="G15" i="26"/>
  <c r="J14" i="25"/>
  <c r="F66" i="22"/>
  <c r="H38" i="22"/>
  <c r="H16" i="22"/>
  <c r="G53" i="21"/>
  <c r="F10" i="21"/>
  <c r="H47" i="20"/>
  <c r="D15" i="20"/>
  <c r="F62" i="19"/>
  <c r="L48" i="19"/>
  <c r="F34" i="19"/>
  <c r="L20" i="19"/>
  <c r="D63" i="18"/>
  <c r="D68" i="15"/>
  <c r="D32" i="15"/>
  <c r="O70" i="14"/>
  <c r="K62" i="14"/>
  <c r="G54" i="14"/>
  <c r="O46" i="14"/>
  <c r="K38" i="14"/>
  <c r="G30" i="14"/>
  <c r="O22" i="14"/>
  <c r="K14" i="14"/>
  <c r="G55" i="29"/>
  <c r="D50" i="27"/>
  <c r="F46" i="25"/>
  <c r="D53" i="23"/>
  <c r="I52" i="22"/>
  <c r="D31" i="22"/>
  <c r="I12" i="22"/>
  <c r="G48" i="21"/>
  <c r="G12" i="21"/>
  <c r="H52" i="20"/>
  <c r="H28" i="20"/>
  <c r="N71" i="19"/>
  <c r="E62" i="19"/>
  <c r="L25" i="22"/>
  <c r="G53" i="22"/>
  <c r="D39" i="25"/>
  <c r="F40" i="25"/>
  <c r="J12" i="28"/>
  <c r="F68" i="29"/>
  <c r="E38" i="26"/>
  <c r="G59" i="26"/>
  <c r="G12" i="28"/>
  <c r="E50" i="24"/>
  <c r="F48" i="29"/>
  <c r="G37" i="28"/>
  <c r="F30" i="26"/>
  <c r="J27" i="25"/>
  <c r="D13" i="23"/>
  <c r="E45" i="29"/>
  <c r="J53" i="28"/>
  <c r="D60" i="28"/>
  <c r="L72" i="22"/>
  <c r="D14" i="22"/>
  <c r="D53" i="20"/>
  <c r="H62" i="19"/>
  <c r="K33" i="19"/>
  <c r="D41" i="18"/>
  <c r="G39" i="15"/>
  <c r="M62" i="14"/>
  <c r="K40" i="14"/>
  <c r="M46" i="28"/>
  <c r="D35" i="23"/>
  <c r="H28" i="22"/>
  <c r="G34" i="21"/>
  <c r="E27" i="20"/>
  <c r="G62" i="19"/>
  <c r="D43" i="19"/>
  <c r="P23" i="19"/>
  <c r="J9" i="19"/>
  <c r="D42" i="16"/>
  <c r="D49" i="15"/>
  <c r="P70" i="14"/>
  <c r="G61" i="14"/>
  <c r="Q51" i="14"/>
  <c r="T42" i="14"/>
  <c r="K33" i="14"/>
  <c r="P22" i="14"/>
  <c r="H10" i="29"/>
  <c r="E70" i="25"/>
  <c r="J10" i="25"/>
  <c r="G64" i="22"/>
  <c r="I35" i="22"/>
  <c r="E15" i="22"/>
  <c r="E51" i="21"/>
  <c r="D8" i="21"/>
  <c r="E44" i="20"/>
  <c r="F13" i="20"/>
  <c r="I61" i="19"/>
  <c r="O47" i="19"/>
  <c r="I33" i="19"/>
  <c r="O19" i="19"/>
  <c r="D51" i="18"/>
  <c r="G65" i="15"/>
  <c r="G29" i="15"/>
  <c r="J69" i="14"/>
  <c r="R61" i="14"/>
  <c r="N53" i="14"/>
  <c r="J45" i="14"/>
  <c r="R37" i="14"/>
  <c r="N29" i="14"/>
  <c r="J21" i="14"/>
  <c r="R13" i="14"/>
  <c r="G46" i="29"/>
  <c r="D26" i="27"/>
  <c r="F42" i="25"/>
  <c r="D31" i="23"/>
  <c r="L50" i="22"/>
  <c r="J29" i="22"/>
  <c r="G11" i="22"/>
  <c r="E46" i="21"/>
  <c r="E10" i="21"/>
  <c r="E49" i="20"/>
  <c r="E25" i="20"/>
  <c r="Q70" i="19"/>
  <c r="H61" i="19"/>
  <c r="N51" i="19"/>
  <c r="E42" i="19"/>
  <c r="K32" i="19"/>
  <c r="Q22" i="19"/>
  <c r="H13" i="19"/>
  <c r="G53" i="26"/>
  <c r="F14" i="29"/>
  <c r="G21" i="29"/>
  <c r="D35" i="27"/>
  <c r="I13" i="29"/>
  <c r="E25" i="21"/>
  <c r="E22" i="16"/>
  <c r="I59" i="25"/>
  <c r="E15" i="20"/>
  <c r="D61" i="17"/>
  <c r="D58" i="14"/>
  <c r="M19" i="14"/>
  <c r="E51" i="22"/>
  <c r="H59" i="20"/>
  <c r="L40" i="19"/>
  <c r="E51" i="15"/>
  <c r="K50" i="14"/>
  <c r="G18" i="14"/>
  <c r="F22" i="25"/>
  <c r="G72" i="21"/>
  <c r="D44" i="20"/>
  <c r="E66" i="19"/>
  <c r="Q46" i="19"/>
  <c r="E30" i="19"/>
  <c r="N15" i="19"/>
  <c r="D47" i="17"/>
  <c r="E21" i="16"/>
  <c r="D39" i="15"/>
  <c r="P68" i="14"/>
  <c r="U57" i="14"/>
  <c r="S47" i="14"/>
  <c r="D12" i="28"/>
  <c r="E42" i="25"/>
  <c r="D52" i="23"/>
  <c r="F49" i="22"/>
  <c r="G25" i="22"/>
  <c r="J7" i="22"/>
  <c r="G31" i="21"/>
  <c r="F59" i="20"/>
  <c r="E30" i="20"/>
  <c r="M71" i="19"/>
  <c r="G61" i="19"/>
  <c r="P50" i="19"/>
  <c r="J40" i="19"/>
  <c r="D30" i="19"/>
  <c r="M19" i="19"/>
  <c r="G9" i="19"/>
  <c r="D69" i="16"/>
  <c r="D17" i="16"/>
  <c r="G43" i="15"/>
  <c r="K72" i="14"/>
  <c r="G51" i="26"/>
  <c r="D30" i="25"/>
  <c r="D72" i="22"/>
  <c r="F44" i="22"/>
  <c r="J22" i="22"/>
  <c r="F67" i="21"/>
  <c r="D29" i="21"/>
  <c r="E59" i="20"/>
  <c r="E35" i="20"/>
  <c r="E11" i="20"/>
  <c r="L63" i="19"/>
  <c r="L51" i="19"/>
  <c r="L39" i="19"/>
  <c r="L27" i="19"/>
  <c r="L15" i="19"/>
  <c r="D36" i="18"/>
  <c r="G62" i="15"/>
  <c r="G26" i="15"/>
  <c r="H16" i="29"/>
  <c r="G70" i="26"/>
  <c r="G41" i="25"/>
  <c r="D35" i="24"/>
  <c r="J57" i="22"/>
  <c r="J33" i="22"/>
  <c r="J14" i="22"/>
  <c r="G57" i="21"/>
  <c r="G21" i="21"/>
  <c r="I60" i="20"/>
  <c r="I36" i="20"/>
  <c r="I12" i="20"/>
  <c r="Q65" i="19"/>
  <c r="H56" i="19"/>
  <c r="N46" i="19"/>
  <c r="E37" i="19"/>
  <c r="K27" i="19"/>
  <c r="Q17" i="19"/>
  <c r="H8" i="19"/>
  <c r="D20" i="17"/>
  <c r="E32" i="16"/>
  <c r="G57" i="15"/>
  <c r="G21" i="15"/>
  <c r="G16" i="29"/>
  <c r="D59" i="26"/>
  <c r="J69" i="22"/>
  <c r="J45" i="22"/>
  <c r="G26" i="22"/>
  <c r="K9" i="22"/>
  <c r="D43" i="21"/>
  <c r="D7" i="21"/>
  <c r="F50" i="20"/>
  <c r="F26" i="20"/>
  <c r="M70" i="19"/>
  <c r="D61" i="19"/>
  <c r="J51" i="19"/>
  <c r="P41" i="19"/>
  <c r="G32" i="19"/>
  <c r="M22" i="19"/>
  <c r="D13" i="19"/>
  <c r="D22" i="18"/>
  <c r="D56" i="16"/>
  <c r="D8" i="16"/>
  <c r="E38" i="15"/>
  <c r="H72" i="14"/>
  <c r="D64" i="14"/>
  <c r="S55" i="14"/>
  <c r="H48" i="14"/>
  <c r="D40" i="14"/>
  <c r="S31" i="14"/>
  <c r="H24" i="14"/>
  <c r="D16" i="14"/>
  <c r="D60" i="29"/>
  <c r="E62" i="27"/>
  <c r="K52" i="25"/>
  <c r="E69" i="24"/>
  <c r="F65" i="22"/>
  <c r="F42" i="22"/>
  <c r="G22" i="22"/>
  <c r="G71" i="21"/>
  <c r="G35" i="21"/>
  <c r="D20" i="26"/>
  <c r="J12" i="29"/>
  <c r="G18" i="29"/>
  <c r="D19" i="27"/>
  <c r="E12" i="29"/>
  <c r="F20" i="21"/>
  <c r="E18" i="16"/>
  <c r="G55" i="25"/>
  <c r="P71" i="19"/>
  <c r="D49" i="17"/>
  <c r="K57" i="14"/>
  <c r="T18" i="14"/>
  <c r="H49" i="22"/>
  <c r="E56" i="20"/>
  <c r="O39" i="19"/>
  <c r="F46" i="15"/>
  <c r="R49" i="14"/>
  <c r="N17" i="14"/>
  <c r="F18" i="25"/>
  <c r="F65" i="21"/>
  <c r="H40" i="20"/>
  <c r="H65" i="19"/>
  <c r="E46" i="19"/>
  <c r="K28" i="19"/>
  <c r="Q14" i="19"/>
  <c r="D23" i="17"/>
  <c r="E17" i="16"/>
  <c r="G36" i="15"/>
  <c r="K67" i="14"/>
  <c r="I57" i="14"/>
  <c r="H72" i="29"/>
  <c r="E46" i="27"/>
  <c r="E34" i="25"/>
  <c r="D29" i="23"/>
  <c r="J47" i="22"/>
  <c r="D24" i="22"/>
  <c r="D70" i="21"/>
  <c r="F24" i="21"/>
  <c r="H57" i="20"/>
  <c r="G28" i="20"/>
  <c r="P70" i="19"/>
  <c r="J60" i="19"/>
  <c r="D50" i="19"/>
  <c r="M39" i="19"/>
  <c r="G29" i="19"/>
  <c r="P18" i="19"/>
  <c r="M7" i="19"/>
  <c r="D65" i="16"/>
  <c r="D13" i="16"/>
  <c r="E41" i="15"/>
  <c r="G72" i="29"/>
  <c r="D42" i="26"/>
  <c r="D26" i="25"/>
  <c r="L69" i="22"/>
  <c r="K42" i="22"/>
  <c r="G21" i="22"/>
  <c r="D65" i="21"/>
  <c r="E24" i="21"/>
  <c r="G57" i="20"/>
  <c r="G33" i="20"/>
  <c r="G9" i="20"/>
  <c r="O62" i="19"/>
  <c r="O50" i="19"/>
  <c r="O38" i="19"/>
  <c r="O26" i="19"/>
  <c r="O14" i="19"/>
  <c r="D24" i="18"/>
  <c r="E60" i="15"/>
  <c r="E24" i="15"/>
  <c r="H7" i="29"/>
  <c r="D61" i="26"/>
  <c r="G37" i="25"/>
  <c r="D23" i="24"/>
  <c r="J55" i="22"/>
  <c r="E32" i="22"/>
  <c r="H13" i="22"/>
  <c r="E55" i="21"/>
  <c r="E19" i="21"/>
  <c r="D59" i="20"/>
  <c r="D35" i="20"/>
  <c r="D11" i="20"/>
  <c r="E65" i="19"/>
  <c r="K55" i="19"/>
  <c r="Q45" i="19"/>
  <c r="H36" i="19"/>
  <c r="N26" i="19"/>
  <c r="E17" i="19"/>
  <c r="K7" i="19"/>
  <c r="D8" i="17"/>
  <c r="E28" i="16"/>
  <c r="E55" i="15"/>
  <c r="E19" i="15"/>
  <c r="G7" i="29"/>
  <c r="F49" i="26"/>
  <c r="H67" i="22"/>
  <c r="D44" i="22"/>
  <c r="D25" i="22"/>
  <c r="I8" i="22"/>
  <c r="G40" i="21"/>
  <c r="H72" i="20"/>
  <c r="H48" i="20"/>
  <c r="H24" i="20"/>
  <c r="P69" i="19"/>
  <c r="G60" i="19"/>
  <c r="M50" i="19"/>
  <c r="D41" i="19"/>
  <c r="J31" i="19"/>
  <c r="P21" i="19"/>
  <c r="G12" i="19"/>
  <c r="D10" i="18"/>
  <c r="D52" i="16"/>
  <c r="F69" i="15"/>
  <c r="F33" i="15"/>
  <c r="O71" i="14"/>
  <c r="G17" i="26"/>
  <c r="F11" i="29"/>
  <c r="G15" i="29"/>
  <c r="D15" i="27"/>
  <c r="I10" i="29"/>
  <c r="D18" i="21"/>
  <c r="E14" i="16"/>
  <c r="G23" i="25"/>
  <c r="D71" i="19"/>
  <c r="D25" i="17"/>
  <c r="M55" i="14"/>
  <c r="H18" i="14"/>
  <c r="L47" i="22"/>
  <c r="G54" i="20"/>
  <c r="F38" i="19"/>
  <c r="D44" i="15"/>
  <c r="F49" i="14"/>
  <c r="U16" i="14"/>
  <c r="F14" i="25"/>
  <c r="D63" i="21"/>
  <c r="E37" i="20"/>
  <c r="N63" i="19"/>
  <c r="K44" i="19"/>
  <c r="N27" i="19"/>
  <c r="E14" i="19"/>
  <c r="D11" i="17"/>
  <c r="E13" i="16"/>
  <c r="E34" i="15"/>
  <c r="R66" i="14"/>
  <c r="P56" i="14"/>
  <c r="D63" i="29"/>
  <c r="E22" i="27"/>
  <c r="E30" i="25"/>
  <c r="D10" i="23"/>
  <c r="H44" i="22"/>
  <c r="K22" i="22"/>
  <c r="G67" i="21"/>
  <c r="D22" i="21"/>
  <c r="E54" i="20"/>
  <c r="I26" i="20"/>
  <c r="D70" i="19"/>
  <c r="M59" i="19"/>
  <c r="G49" i="19"/>
  <c r="P38" i="19"/>
  <c r="J28" i="19"/>
  <c r="G17" i="19"/>
  <c r="D61" i="18"/>
  <c r="D61" i="16"/>
  <c r="D9" i="16"/>
  <c r="F36" i="15"/>
  <c r="M70" i="28"/>
  <c r="F32" i="26"/>
  <c r="D22" i="25"/>
  <c r="K65" i="22"/>
  <c r="D41" i="22"/>
  <c r="D20" i="22"/>
  <c r="E60" i="21"/>
  <c r="F19" i="21"/>
  <c r="I55" i="20"/>
  <c r="I31" i="20"/>
  <c r="I7" i="20"/>
  <c r="F61" i="19"/>
  <c r="F49" i="19"/>
  <c r="F37" i="19"/>
  <c r="F25" i="19"/>
  <c r="F13" i="19"/>
  <c r="D12" i="18"/>
  <c r="F55" i="15"/>
  <c r="F19" i="15"/>
  <c r="M69" i="28"/>
  <c r="F51" i="26"/>
  <c r="G33" i="25"/>
  <c r="D72" i="23"/>
  <c r="D54" i="22"/>
  <c r="K30" i="22"/>
  <c r="F12" i="22"/>
  <c r="F50" i="21"/>
  <c r="F14" i="21"/>
  <c r="F57" i="20"/>
  <c r="F33" i="20"/>
  <c r="F9" i="20"/>
  <c r="H64" i="19"/>
  <c r="N54" i="19"/>
  <c r="E45" i="19"/>
  <c r="K35" i="19"/>
  <c r="Q25" i="19"/>
  <c r="H16" i="19"/>
  <c r="D71" i="18"/>
  <c r="E72" i="16"/>
  <c r="E24" i="16"/>
  <c r="F50" i="15"/>
  <c r="F14" i="15"/>
  <c r="L69" i="28"/>
  <c r="E30" i="26"/>
  <c r="I65" i="22"/>
  <c r="G42" i="22"/>
  <c r="K23" i="22"/>
  <c r="G7" i="22"/>
  <c r="E38" i="21"/>
  <c r="E69" i="20"/>
  <c r="E45" i="20"/>
  <c r="E21" i="20"/>
  <c r="D69" i="19"/>
  <c r="J59" i="19"/>
  <c r="P49" i="19"/>
  <c r="G40" i="19"/>
  <c r="M30" i="19"/>
  <c r="D21" i="19"/>
  <c r="J11" i="19"/>
  <c r="D67" i="17"/>
  <c r="D48" i="16"/>
  <c r="D67" i="15"/>
  <c r="D31" i="15"/>
  <c r="J70" i="14"/>
  <c r="R62" i="14"/>
  <c r="N54" i="14"/>
  <c r="J46" i="14"/>
  <c r="R38" i="14"/>
  <c r="N30" i="14"/>
  <c r="J22" i="14"/>
  <c r="R14" i="14"/>
  <c r="D42" i="29"/>
  <c r="E14" i="27"/>
  <c r="E34" i="26"/>
  <c r="E40" i="25"/>
  <c r="K47" i="25"/>
  <c r="J47" i="25"/>
  <c r="J17" i="28"/>
  <c r="E10" i="20"/>
  <c r="J71" i="14"/>
  <c r="F51" i="22"/>
  <c r="J57" i="19"/>
  <c r="G70" i="15"/>
  <c r="I47" i="14"/>
  <c r="L32" i="28"/>
  <c r="G28" i="22"/>
  <c r="G30" i="20"/>
  <c r="F26" i="19"/>
  <c r="E15" i="15"/>
  <c r="G42" i="14"/>
  <c r="O10" i="14"/>
  <c r="E66" i="22"/>
  <c r="G60" i="21"/>
  <c r="G35" i="20"/>
  <c r="Q58" i="19"/>
  <c r="N43" i="19"/>
  <c r="Q26" i="19"/>
  <c r="Q10" i="19"/>
  <c r="E69" i="16"/>
  <c r="E9" i="16"/>
  <c r="G24" i="15"/>
  <c r="F66" i="14"/>
  <c r="D56" i="14"/>
  <c r="D45" i="29"/>
  <c r="F61" i="26"/>
  <c r="E26" i="25"/>
  <c r="E72" i="22"/>
  <c r="L42" i="22"/>
  <c r="E20" i="22"/>
  <c r="F60" i="21"/>
  <c r="G19" i="21"/>
  <c r="G52" i="20"/>
  <c r="D25" i="20"/>
  <c r="G69" i="19"/>
  <c r="P58" i="19"/>
  <c r="J48" i="19"/>
  <c r="D38" i="19"/>
  <c r="P26" i="19"/>
  <c r="J16" i="19"/>
  <c r="D49" i="18"/>
  <c r="D57" i="16"/>
  <c r="F72" i="15"/>
  <c r="D34" i="15"/>
  <c r="G64" i="28"/>
  <c r="E13" i="26"/>
  <c r="D18" i="25"/>
  <c r="K63" i="22"/>
  <c r="H39" i="22"/>
  <c r="G17" i="22"/>
  <c r="F55" i="21"/>
  <c r="D17" i="21"/>
  <c r="D54" i="20"/>
  <c r="D30" i="20"/>
  <c r="I72" i="19"/>
  <c r="I60" i="19"/>
  <c r="I48" i="19"/>
  <c r="I36" i="19"/>
  <c r="I24" i="19"/>
  <c r="I12" i="19"/>
  <c r="D69" i="17"/>
  <c r="D53" i="15"/>
  <c r="D17" i="15"/>
  <c r="G63" i="28"/>
  <c r="E32" i="26"/>
  <c r="G29" i="25"/>
  <c r="D48" i="23"/>
  <c r="D52" i="22"/>
  <c r="F29" i="22"/>
  <c r="D11" i="22"/>
  <c r="D48" i="21"/>
  <c r="D12" i="21"/>
  <c r="H55" i="20"/>
  <c r="H31" i="20"/>
  <c r="H7" i="20"/>
  <c r="K63" i="19"/>
  <c r="Q53" i="19"/>
  <c r="H44" i="19"/>
  <c r="N34" i="19"/>
  <c r="E25" i="19"/>
  <c r="K15" i="19"/>
  <c r="D59" i="18"/>
  <c r="E68" i="16"/>
  <c r="E20" i="16"/>
  <c r="D48" i="15"/>
  <c r="D12" i="15"/>
  <c r="F63" i="28"/>
  <c r="G20" i="26"/>
  <c r="G63" i="22"/>
  <c r="L40" i="22"/>
  <c r="H22" i="22"/>
  <c r="F69" i="21"/>
  <c r="F33" i="21"/>
  <c r="G67" i="20"/>
  <c r="G43" i="20"/>
  <c r="G19" i="20"/>
  <c r="G68" i="19"/>
  <c r="M58" i="19"/>
  <c r="D49" i="19"/>
  <c r="J39" i="19"/>
  <c r="P29" i="19"/>
  <c r="G20" i="19"/>
  <c r="M10" i="19"/>
  <c r="D55" i="17"/>
  <c r="D44" i="16"/>
  <c r="G64" i="15"/>
  <c r="G28" i="15"/>
  <c r="Q69" i="14"/>
  <c r="F62" i="14"/>
  <c r="U53" i="14"/>
  <c r="Q45" i="14"/>
  <c r="F38" i="14"/>
  <c r="U29" i="14"/>
  <c r="Q21" i="14"/>
  <c r="F14" i="14"/>
  <c r="D33" i="29"/>
  <c r="F68" i="26"/>
  <c r="K40" i="25"/>
  <c r="E33" i="24"/>
  <c r="D59" i="22"/>
  <c r="J37" i="22"/>
  <c r="D17" i="22"/>
  <c r="D62" i="21"/>
  <c r="D26" i="21"/>
  <c r="E62" i="20"/>
  <c r="E38" i="20"/>
  <c r="E14" i="20"/>
  <c r="O65" i="19"/>
  <c r="O53" i="19"/>
  <c r="O41" i="19"/>
  <c r="O29" i="19"/>
  <c r="O17" i="19"/>
  <c r="D57" i="18"/>
  <c r="F64" i="15"/>
  <c r="F28" i="15"/>
  <c r="I70" i="14"/>
  <c r="E62" i="14"/>
  <c r="M54" i="14"/>
  <c r="I46" i="14"/>
  <c r="E38" i="14"/>
  <c r="M30" i="14"/>
  <c r="I22" i="14"/>
  <c r="E14" i="14"/>
  <c r="F72" i="13"/>
  <c r="F60" i="13"/>
  <c r="F48" i="13"/>
  <c r="G16" i="28"/>
  <c r="G67" i="25"/>
  <c r="J16" i="25"/>
  <c r="F71" i="22"/>
  <c r="J43" i="22"/>
  <c r="I23" i="22"/>
  <c r="F71" i="21"/>
  <c r="F35" i="21"/>
  <c r="E67" i="20"/>
  <c r="E43" i="20"/>
  <c r="E19" i="20"/>
  <c r="Q68" i="19"/>
  <c r="H59" i="19"/>
  <c r="N49" i="19"/>
  <c r="E40" i="19"/>
  <c r="K30" i="19"/>
  <c r="Q20" i="19"/>
  <c r="H11" i="19"/>
  <c r="D65" i="17"/>
  <c r="E43" i="16"/>
  <c r="G66" i="15"/>
  <c r="G30" i="15"/>
  <c r="H70" i="14"/>
  <c r="D62" i="14"/>
  <c r="S53" i="14"/>
  <c r="H46" i="14"/>
  <c r="D38" i="14"/>
  <c r="S29" i="14"/>
  <c r="H22" i="14"/>
  <c r="K69" i="25"/>
  <c r="K38" i="25"/>
  <c r="H46" i="25"/>
  <c r="G46" i="25"/>
  <c r="I16" i="28"/>
  <c r="G8" i="20"/>
  <c r="Q70" i="14"/>
  <c r="I49" i="22"/>
  <c r="M52" i="19"/>
  <c r="E68" i="15"/>
  <c r="P46" i="14"/>
  <c r="F26" i="28"/>
  <c r="L26" i="22"/>
  <c r="I28" i="20"/>
  <c r="I25" i="19"/>
  <c r="F10" i="15"/>
  <c r="N41" i="14"/>
  <c r="J9" i="14"/>
  <c r="D64" i="22"/>
  <c r="G36" i="21"/>
  <c r="D32" i="20"/>
  <c r="H57" i="19"/>
  <c r="Q42" i="19"/>
  <c r="H25" i="19"/>
  <c r="H9" i="19"/>
  <c r="E65" i="16"/>
  <c r="G72" i="15"/>
  <c r="F17" i="15"/>
  <c r="M65" i="14"/>
  <c r="K55" i="14"/>
  <c r="D36" i="29"/>
  <c r="E42" i="26"/>
  <c r="E22" i="25"/>
  <c r="D70" i="22"/>
  <c r="E41" i="22"/>
  <c r="L18" i="22"/>
  <c r="D58" i="21"/>
  <c r="E17" i="21"/>
  <c r="I50" i="20"/>
  <c r="F23" i="20"/>
  <c r="J68" i="19"/>
  <c r="D58" i="19"/>
  <c r="M47" i="19"/>
  <c r="J36" i="19"/>
  <c r="D26" i="19"/>
  <c r="M15" i="19"/>
  <c r="D37" i="18"/>
  <c r="D53" i="16"/>
  <c r="D70" i="15"/>
  <c r="G31" i="15"/>
  <c r="L57" i="28"/>
  <c r="K68" i="25"/>
  <c r="D14" i="25"/>
  <c r="J61" i="22"/>
  <c r="I36" i="22"/>
  <c r="D16" i="22"/>
  <c r="D53" i="21"/>
  <c r="G14" i="21"/>
  <c r="F52" i="20"/>
  <c r="F28" i="20"/>
  <c r="L71" i="19"/>
  <c r="L59" i="19"/>
  <c r="L47" i="19"/>
  <c r="L35" i="19"/>
  <c r="L23" i="19"/>
  <c r="L11" i="19"/>
  <c r="D57" i="17"/>
  <c r="G50" i="15"/>
  <c r="G14" i="15"/>
  <c r="L56" i="28"/>
  <c r="G22" i="26"/>
  <c r="G25" i="25"/>
  <c r="D27" i="23"/>
  <c r="I50" i="22"/>
  <c r="L27" i="22"/>
  <c r="L9" i="22"/>
  <c r="G45" i="21"/>
  <c r="G9" i="21"/>
  <c r="E52" i="20"/>
  <c r="E28" i="20"/>
  <c r="H72" i="19"/>
  <c r="N62" i="19"/>
  <c r="E53" i="19"/>
  <c r="K43" i="19"/>
  <c r="Q33" i="19"/>
  <c r="H24" i="19"/>
  <c r="N14" i="19"/>
  <c r="D47" i="18"/>
  <c r="E64" i="16"/>
  <c r="E16" i="16"/>
  <c r="G45" i="15"/>
  <c r="G9" i="15"/>
  <c r="J43" i="28"/>
  <c r="D11" i="26"/>
  <c r="G61" i="22"/>
  <c r="F39" i="22"/>
  <c r="E21" i="22"/>
  <c r="D67" i="21"/>
  <c r="D31" i="21"/>
  <c r="I65" i="20"/>
  <c r="I41" i="20"/>
  <c r="I17" i="20"/>
  <c r="J67" i="19"/>
  <c r="P57" i="19"/>
  <c r="G48" i="19"/>
  <c r="M38" i="19"/>
  <c r="D29" i="19"/>
  <c r="J19" i="19"/>
  <c r="P9" i="19"/>
  <c r="D43" i="17"/>
  <c r="D40" i="16"/>
  <c r="E62" i="15"/>
  <c r="E26" i="15"/>
  <c r="H68" i="25"/>
  <c r="H37" i="25"/>
  <c r="E37" i="25"/>
  <c r="D45" i="25"/>
  <c r="G14" i="28"/>
  <c r="N72" i="19"/>
  <c r="E70" i="14"/>
  <c r="D48" i="22"/>
  <c r="P51" i="19"/>
  <c r="F63" i="15"/>
  <c r="D46" i="14"/>
  <c r="G63" i="26"/>
  <c r="I25" i="22"/>
  <c r="D27" i="20"/>
  <c r="L24" i="19"/>
  <c r="D8" i="15"/>
  <c r="U40" i="14"/>
  <c r="Q8" i="14"/>
  <c r="D62" i="22"/>
  <c r="F29" i="21"/>
  <c r="D20" i="20"/>
  <c r="K56" i="19"/>
  <c r="N39" i="19"/>
  <c r="K24" i="19"/>
  <c r="K8" i="19"/>
  <c r="E61" i="16"/>
  <c r="E70" i="15"/>
  <c r="D15" i="15"/>
  <c r="T64" i="14"/>
  <c r="R54" i="14"/>
  <c r="D18" i="29"/>
  <c r="G32" i="26"/>
  <c r="E18" i="25"/>
  <c r="D68" i="22"/>
  <c r="E38" i="22"/>
  <c r="E16" i="22"/>
  <c r="G55" i="21"/>
  <c r="F12" i="21"/>
  <c r="D49" i="20"/>
  <c r="H21" i="20"/>
  <c r="M67" i="19"/>
  <c r="G57" i="19"/>
  <c r="D46" i="19"/>
  <c r="M35" i="19"/>
  <c r="G25" i="19"/>
  <c r="P14" i="19"/>
  <c r="D25" i="18"/>
  <c r="D49" i="16"/>
  <c r="G67" i="15"/>
  <c r="E29" i="15"/>
  <c r="F51" i="28"/>
  <c r="H63" i="25"/>
  <c r="D10" i="25"/>
  <c r="K57" i="22"/>
  <c r="E35" i="22"/>
  <c r="K14" i="22"/>
  <c r="G50" i="21"/>
  <c r="E12" i="21"/>
  <c r="H50" i="20"/>
  <c r="H26" i="20"/>
  <c r="O70" i="19"/>
  <c r="O58" i="19"/>
  <c r="O46" i="19"/>
  <c r="O34" i="19"/>
  <c r="O22" i="19"/>
  <c r="O10" i="19"/>
  <c r="D45" i="17"/>
  <c r="E48" i="15"/>
  <c r="E12" i="15"/>
  <c r="F50" i="28"/>
  <c r="D13" i="26"/>
  <c r="G21" i="25"/>
  <c r="K71" i="22"/>
  <c r="F47" i="22"/>
  <c r="H26" i="22"/>
  <c r="J8" i="22"/>
  <c r="E43" i="21"/>
  <c r="E7" i="21"/>
  <c r="G50" i="20"/>
  <c r="G26" i="20"/>
  <c r="K71" i="19"/>
  <c r="Q61" i="19"/>
  <c r="H52" i="19"/>
  <c r="N42" i="19"/>
  <c r="E33" i="19"/>
  <c r="K23" i="19"/>
  <c r="Q13" i="19"/>
  <c r="D35" i="18"/>
  <c r="E60" i="16"/>
  <c r="E12" i="16"/>
  <c r="E43" i="15"/>
  <c r="E7" i="15"/>
  <c r="D37" i="28"/>
  <c r="I67" i="25"/>
  <c r="F59" i="22"/>
  <c r="K37" i="22"/>
  <c r="K19" i="22"/>
  <c r="G64" i="21"/>
  <c r="G28" i="21"/>
  <c r="D64" i="20"/>
  <c r="D40" i="20"/>
  <c r="D16" i="20"/>
  <c r="M66" i="19"/>
  <c r="D57" i="19"/>
  <c r="J47" i="19"/>
  <c r="P37" i="19"/>
  <c r="G28" i="19"/>
  <c r="M18" i="19"/>
  <c r="D9" i="19"/>
  <c r="D31" i="17"/>
  <c r="D36" i="16"/>
  <c r="F57" i="15"/>
  <c r="F21" i="15"/>
  <c r="L68" i="14"/>
  <c r="T60" i="14"/>
  <c r="P52" i="14"/>
  <c r="L44" i="14"/>
  <c r="T36" i="14"/>
  <c r="P28" i="14"/>
  <c r="L20" i="14"/>
  <c r="T12" i="14"/>
  <c r="D15" i="29"/>
  <c r="G39" i="26"/>
  <c r="K32" i="25"/>
  <c r="D13" i="24"/>
  <c r="H55" i="22"/>
  <c r="L34" i="22"/>
  <c r="D13" i="27"/>
  <c r="I24" i="28"/>
  <c r="K28" i="22"/>
  <c r="D46" i="24"/>
  <c r="H31" i="25"/>
  <c r="N44" i="19"/>
  <c r="H49" i="14"/>
  <c r="E9" i="22"/>
  <c r="J33" i="19"/>
  <c r="E20" i="15"/>
  <c r="G37" i="14"/>
  <c r="J34" i="25"/>
  <c r="L7" i="22"/>
  <c r="I69" i="19"/>
  <c r="O11" i="19"/>
  <c r="N65" i="14"/>
  <c r="J33" i="14"/>
  <c r="G52" i="28"/>
  <c r="K39" i="22"/>
  <c r="G24" i="21"/>
  <c r="E13" i="20"/>
  <c r="E54" i="19"/>
  <c r="H37" i="19"/>
  <c r="K20" i="19"/>
  <c r="D62" i="18"/>
  <c r="E53" i="16"/>
  <c r="F53" i="15"/>
  <c r="E10" i="15"/>
  <c r="O63" i="14"/>
  <c r="O51" i="14"/>
  <c r="M57" i="28"/>
  <c r="F13" i="26"/>
  <c r="E10" i="25"/>
  <c r="K59" i="22"/>
  <c r="L33" i="22"/>
  <c r="J13" i="22"/>
  <c r="F48" i="21"/>
  <c r="G7" i="21"/>
  <c r="E42" i="20"/>
  <c r="G16" i="20"/>
  <c r="G65" i="19"/>
  <c r="P54" i="19"/>
  <c r="J44" i="19"/>
  <c r="D34" i="19"/>
  <c r="M23" i="19"/>
  <c r="G13" i="19"/>
  <c r="D70" i="17"/>
  <c r="D41" i="16"/>
  <c r="F60" i="15"/>
  <c r="D22" i="15"/>
  <c r="D25" i="28"/>
  <c r="D50" i="25"/>
  <c r="D37" i="24"/>
  <c r="G52" i="22"/>
  <c r="F32" i="22"/>
  <c r="G12" i="22"/>
  <c r="F43" i="21"/>
  <c r="E71" i="20"/>
  <c r="G45" i="20"/>
  <c r="G21" i="20"/>
  <c r="I68" i="19"/>
  <c r="I56" i="19"/>
  <c r="I44" i="19"/>
  <c r="I32" i="19"/>
  <c r="I20" i="19"/>
  <c r="I8" i="19"/>
  <c r="D21" i="17"/>
  <c r="D41" i="15"/>
  <c r="H61" i="29"/>
  <c r="D24" i="28"/>
  <c r="G63" i="25"/>
  <c r="G13" i="25"/>
  <c r="J67" i="22"/>
  <c r="E44" i="22"/>
  <c r="L23" i="22"/>
  <c r="D72" i="21"/>
  <c r="D36" i="21"/>
  <c r="D71" i="20"/>
  <c r="D47" i="20"/>
  <c r="D23" i="20"/>
  <c r="Q69" i="19"/>
  <c r="H60" i="19"/>
  <c r="N50" i="19"/>
  <c r="E41" i="19"/>
  <c r="K31" i="19"/>
  <c r="Q21" i="19"/>
  <c r="H12" i="19"/>
  <c r="D11" i="18"/>
  <c r="E52" i="16"/>
  <c r="D72" i="15"/>
  <c r="D36" i="15"/>
  <c r="G61" i="29"/>
  <c r="M10" i="28"/>
  <c r="E13" i="24"/>
  <c r="I55" i="22"/>
  <c r="H33" i="22"/>
  <c r="E17" i="22"/>
  <c r="F57" i="21"/>
  <c r="F21" i="21"/>
  <c r="H60" i="20"/>
  <c r="H36" i="20"/>
  <c r="H12" i="20"/>
  <c r="D65" i="19"/>
  <c r="J55" i="19"/>
  <c r="P45" i="19"/>
  <c r="G36" i="19"/>
  <c r="M26" i="19"/>
  <c r="D17" i="19"/>
  <c r="J7" i="19"/>
  <c r="D7" i="17"/>
  <c r="D9" i="27"/>
  <c r="G22" i="28"/>
  <c r="I27" i="22"/>
  <c r="D42" i="24"/>
  <c r="H27" i="25"/>
  <c r="Q43" i="19"/>
  <c r="O48" i="14"/>
  <c r="G70" i="21"/>
  <c r="M32" i="19"/>
  <c r="F15" i="15"/>
  <c r="N36" i="14"/>
  <c r="J30" i="25"/>
  <c r="G65" i="21"/>
  <c r="L68" i="19"/>
  <c r="F10" i="19"/>
  <c r="U64" i="14"/>
  <c r="Q32" i="14"/>
  <c r="L45" i="28"/>
  <c r="F38" i="22"/>
  <c r="D68" i="20"/>
  <c r="G11" i="20"/>
  <c r="H53" i="19"/>
  <c r="K36" i="19"/>
  <c r="Q18" i="19"/>
  <c r="D50" i="18"/>
  <c r="E49" i="16"/>
  <c r="D51" i="15"/>
  <c r="L72" i="14"/>
  <c r="J62" i="14"/>
  <c r="J50" i="14"/>
  <c r="G51" i="28"/>
  <c r="I63" i="25"/>
  <c r="E61" i="24"/>
  <c r="L57" i="22"/>
  <c r="H32" i="22"/>
  <c r="H12" i="22"/>
  <c r="D46" i="21"/>
  <c r="F71" i="20"/>
  <c r="G40" i="20"/>
  <c r="D13" i="20"/>
  <c r="J64" i="19"/>
  <c r="D54" i="19"/>
  <c r="M43" i="19"/>
  <c r="G33" i="19"/>
  <c r="P22" i="19"/>
  <c r="J12" i="19"/>
  <c r="D58" i="17"/>
  <c r="D37" i="16"/>
  <c r="D58" i="15"/>
  <c r="G19" i="15"/>
  <c r="D70" i="27"/>
  <c r="D46" i="25"/>
  <c r="D25" i="24"/>
  <c r="J50" i="22"/>
  <c r="L30" i="22"/>
  <c r="E11" i="22"/>
  <c r="D41" i="21"/>
  <c r="G69" i="20"/>
  <c r="I43" i="20"/>
  <c r="I19" i="20"/>
  <c r="L67" i="19"/>
  <c r="L55" i="19"/>
  <c r="L43" i="19"/>
  <c r="L31" i="19"/>
  <c r="L19" i="19"/>
  <c r="L7" i="19"/>
  <c r="D9" i="17"/>
  <c r="G38" i="15"/>
  <c r="H52" i="29"/>
  <c r="I17" i="28"/>
  <c r="D58" i="25"/>
  <c r="G9" i="25"/>
  <c r="J65" i="22"/>
  <c r="H42" i="22"/>
  <c r="I22" i="22"/>
  <c r="G69" i="21"/>
  <c r="G33" i="21"/>
  <c r="F69" i="20"/>
  <c r="F45" i="20"/>
  <c r="F21" i="20"/>
  <c r="E69" i="19"/>
  <c r="K59" i="19"/>
  <c r="Q49" i="19"/>
  <c r="H40" i="19"/>
  <c r="N30" i="19"/>
  <c r="E21" i="19"/>
  <c r="K11" i="19"/>
  <c r="D68" i="17"/>
  <c r="E48" i="16"/>
  <c r="G69" i="15"/>
  <c r="G33" i="15"/>
  <c r="G52" i="29"/>
  <c r="D66" i="27"/>
  <c r="D71" i="23"/>
  <c r="K53" i="22"/>
  <c r="D32" i="22"/>
  <c r="F43" i="28"/>
  <c r="D68" i="28"/>
  <c r="J7" i="29"/>
  <c r="J67" i="29"/>
  <c r="K35" i="22"/>
  <c r="N16" i="19"/>
  <c r="G32" i="14"/>
  <c r="F68" i="20"/>
  <c r="D19" i="19"/>
  <c r="M67" i="14"/>
  <c r="J28" i="14"/>
  <c r="D58" i="23"/>
  <c r="G29" i="21"/>
  <c r="L56" i="19"/>
  <c r="D60" i="17"/>
  <c r="O58" i="14"/>
  <c r="K26" i="14"/>
  <c r="F15" i="26"/>
  <c r="L22" i="22"/>
  <c r="H64" i="20"/>
  <c r="D8" i="20"/>
  <c r="K52" i="19"/>
  <c r="Q34" i="19"/>
  <c r="E18" i="19"/>
  <c r="D38" i="18"/>
  <c r="E37" i="16"/>
  <c r="G48" i="15"/>
  <c r="S71" i="14"/>
  <c r="L60" i="14"/>
  <c r="Q49" i="14"/>
  <c r="L44" i="28"/>
  <c r="F58" i="25"/>
  <c r="E37" i="24"/>
  <c r="F54" i="22"/>
  <c r="I29" i="22"/>
  <c r="F11" i="22"/>
  <c r="G43" i="21"/>
  <c r="E66" i="20"/>
  <c r="D37" i="20"/>
  <c r="F11" i="20"/>
  <c r="M63" i="19"/>
  <c r="G53" i="19"/>
  <c r="P42" i="19"/>
  <c r="J32" i="19"/>
  <c r="D22" i="19"/>
  <c r="M11" i="19"/>
  <c r="D46" i="17"/>
  <c r="D33" i="16"/>
  <c r="G55" i="15"/>
  <c r="F12" i="15"/>
  <c r="D46" i="27"/>
  <c r="D42" i="25"/>
  <c r="D51" i="23"/>
  <c r="D49" i="22"/>
  <c r="G29" i="22"/>
  <c r="K8" i="22"/>
  <c r="G38" i="21"/>
  <c r="I67" i="20"/>
  <c r="D42" i="20"/>
  <c r="D18" i="20"/>
  <c r="O66" i="19"/>
  <c r="O54" i="19"/>
  <c r="O42" i="19"/>
  <c r="O30" i="19"/>
  <c r="O18" i="19"/>
  <c r="D72" i="18"/>
  <c r="E72" i="15"/>
  <c r="E36" i="15"/>
  <c r="H43" i="29"/>
  <c r="E66" i="27"/>
  <c r="G53" i="25"/>
  <c r="D71" i="24"/>
  <c r="J63" i="22"/>
  <c r="G39" i="22"/>
  <c r="F21" i="22"/>
  <c r="E67" i="21"/>
  <c r="E31" i="21"/>
  <c r="H67" i="20"/>
  <c r="H43" i="20"/>
  <c r="H19" i="20"/>
  <c r="H68" i="19"/>
  <c r="N58" i="19"/>
  <c r="E49" i="19"/>
  <c r="K39" i="19"/>
  <c r="Q29" i="19"/>
  <c r="H20" i="19"/>
  <c r="N10" i="19"/>
  <c r="D56" i="17"/>
  <c r="E44" i="16"/>
  <c r="E67" i="15"/>
  <c r="E31" i="15"/>
  <c r="G43" i="29"/>
  <c r="D42" i="27"/>
  <c r="D47" i="23"/>
  <c r="H50" i="22"/>
  <c r="I30" i="22"/>
  <c r="I14" i="22"/>
  <c r="G52" i="21"/>
  <c r="G16" i="21"/>
  <c r="G55" i="20"/>
  <c r="G31" i="20"/>
  <c r="G7" i="20"/>
  <c r="J63" i="19"/>
  <c r="P53" i="19"/>
  <c r="G44" i="19"/>
  <c r="M34" i="19"/>
  <c r="D25" i="19"/>
  <c r="J15" i="19"/>
  <c r="D58" i="18"/>
  <c r="D68" i="16"/>
  <c r="D20" i="16"/>
  <c r="F45" i="15"/>
  <c r="F9" i="15"/>
  <c r="U65" i="14"/>
  <c r="Q57" i="14"/>
  <c r="F50" i="14"/>
  <c r="U41" i="14"/>
  <c r="Q33" i="14"/>
  <c r="F26" i="14"/>
  <c r="U17" i="14"/>
  <c r="Q9" i="14"/>
  <c r="D36" i="28"/>
  <c r="D53" i="27"/>
  <c r="H35" i="25"/>
  <c r="G38" i="19"/>
  <c r="D9" i="22"/>
  <c r="O34" i="14"/>
  <c r="H16" i="20"/>
  <c r="N7" i="19"/>
  <c r="H64" i="14"/>
  <c r="E14" i="25"/>
  <c r="E53" i="21"/>
  <c r="P66" i="19"/>
  <c r="J24" i="19"/>
  <c r="E65" i="15"/>
  <c r="D49" i="24"/>
  <c r="E48" i="21"/>
  <c r="F69" i="19"/>
  <c r="F21" i="19"/>
  <c r="F7" i="15"/>
  <c r="K69" i="22"/>
  <c r="F38" i="21"/>
  <c r="N70" i="19"/>
  <c r="H32" i="19"/>
  <c r="E56" i="16"/>
  <c r="I30" i="28"/>
  <c r="H18" i="22"/>
  <c r="F62" i="20"/>
  <c r="P65" i="19"/>
  <c r="D37" i="19"/>
  <c r="G8" i="19"/>
  <c r="D12" i="16"/>
  <c r="S67" i="14"/>
  <c r="G55" i="14"/>
  <c r="I41" i="14"/>
  <c r="K27" i="14"/>
  <c r="M13" i="14"/>
  <c r="M9" i="28"/>
  <c r="K28" i="25"/>
  <c r="I71" i="22"/>
  <c r="J40" i="22"/>
  <c r="H14" i="22"/>
  <c r="D50" i="21"/>
  <c r="E9" i="21"/>
  <c r="G48" i="20"/>
  <c r="I22" i="20"/>
  <c r="F68" i="19"/>
  <c r="I55" i="19"/>
  <c r="L42" i="19"/>
  <c r="F28" i="19"/>
  <c r="I15" i="19"/>
  <c r="D21" i="18"/>
  <c r="F52" i="15"/>
  <c r="D14" i="15"/>
  <c r="M66" i="14"/>
  <c r="P57" i="14"/>
  <c r="S48" i="14"/>
  <c r="O40" i="14"/>
  <c r="R31" i="14"/>
  <c r="U22" i="14"/>
  <c r="L13" i="14"/>
  <c r="F70" i="13"/>
  <c r="F57" i="13"/>
  <c r="F44" i="13"/>
  <c r="E68" i="26"/>
  <c r="J40" i="25"/>
  <c r="D21" i="24"/>
  <c r="K51" i="22"/>
  <c r="H27" i="22"/>
  <c r="G8" i="22"/>
  <c r="E40" i="21"/>
  <c r="G65" i="20"/>
  <c r="I39" i="20"/>
  <c r="D14" i="20"/>
  <c r="N65" i="19"/>
  <c r="H55" i="19"/>
  <c r="Q44" i="19"/>
  <c r="K34" i="19"/>
  <c r="E24" i="19"/>
  <c r="N13" i="19"/>
  <c r="D20" i="18"/>
  <c r="E47" i="16"/>
  <c r="E64" i="15"/>
  <c r="F23" i="15"/>
  <c r="Q67" i="14"/>
  <c r="M59" i="14"/>
  <c r="P50" i="14"/>
  <c r="S41" i="14"/>
  <c r="O33" i="14"/>
  <c r="R24" i="14"/>
  <c r="U15" i="14"/>
  <c r="Q7" i="14"/>
  <c r="E62" i="13"/>
  <c r="E50" i="13"/>
  <c r="H43" i="22"/>
  <c r="G27" i="20"/>
  <c r="L13" i="19"/>
  <c r="F65" i="14"/>
  <c r="N44" i="14"/>
  <c r="F28" i="14"/>
  <c r="U14" i="14"/>
  <c r="G68" i="13"/>
  <c r="G50" i="13"/>
  <c r="H36" i="13"/>
  <c r="H24" i="13"/>
  <c r="H12" i="13"/>
  <c r="E45" i="12"/>
  <c r="D47" i="10"/>
  <c r="D41" i="8"/>
  <c r="E35" i="7"/>
  <c r="E64" i="5"/>
  <c r="E40" i="5"/>
  <c r="E16" i="5"/>
  <c r="E57" i="4"/>
  <c r="E33" i="4"/>
  <c r="E9" i="4"/>
  <c r="D42" i="22"/>
  <c r="E36" i="20"/>
  <c r="J22" i="19"/>
  <c r="Q72" i="14"/>
  <c r="L51" i="14"/>
  <c r="K34" i="14"/>
  <c r="T19" i="14"/>
  <c r="N72" i="13"/>
  <c r="N54" i="13"/>
  <c r="G40" i="13"/>
  <c r="G28" i="13"/>
  <c r="G16" i="13"/>
  <c r="L25" i="28"/>
  <c r="G34" i="22"/>
  <c r="G18" i="19"/>
  <c r="E27" i="21"/>
  <c r="R25" i="14"/>
  <c r="K68" i="19"/>
  <c r="D26" i="18"/>
  <c r="G59" i="14"/>
  <c r="E25" i="24"/>
  <c r="E41" i="21"/>
  <c r="P62" i="19"/>
  <c r="G21" i="19"/>
  <c r="F48" i="15"/>
  <c r="D28" i="23"/>
  <c r="E36" i="21"/>
  <c r="F65" i="19"/>
  <c r="F17" i="19"/>
  <c r="H34" i="29"/>
  <c r="H61" i="22"/>
  <c r="F26" i="21"/>
  <c r="K67" i="19"/>
  <c r="E29" i="19"/>
  <c r="E40" i="16"/>
  <c r="D18" i="27"/>
  <c r="L15" i="22"/>
  <c r="E57" i="20"/>
  <c r="G64" i="19"/>
  <c r="J35" i="19"/>
  <c r="D70" i="18"/>
  <c r="D55" i="15"/>
  <c r="G67" i="14"/>
  <c r="I53" i="14"/>
  <c r="P40" i="14"/>
  <c r="R26" i="14"/>
  <c r="H12" i="14"/>
  <c r="E38" i="27"/>
  <c r="K24" i="25"/>
  <c r="G69" i="22"/>
  <c r="E39" i="22"/>
  <c r="F13" i="22"/>
  <c r="G47" i="21"/>
  <c r="G72" i="20"/>
  <c r="I46" i="20"/>
  <c r="D21" i="20"/>
  <c r="I67" i="19"/>
  <c r="L54" i="19"/>
  <c r="F40" i="19"/>
  <c r="I27" i="19"/>
  <c r="L14" i="19"/>
  <c r="D9" i="18"/>
  <c r="D50" i="15"/>
  <c r="G11" i="15"/>
  <c r="T65" i="14"/>
  <c r="D57" i="14"/>
  <c r="G48" i="14"/>
  <c r="J39" i="14"/>
  <c r="F31" i="14"/>
  <c r="P21" i="14"/>
  <c r="S12" i="14"/>
  <c r="F69" i="13"/>
  <c r="F56" i="13"/>
  <c r="F43" i="13"/>
  <c r="G58" i="26"/>
  <c r="J36" i="25"/>
  <c r="E11" i="24"/>
  <c r="E50" i="22"/>
  <c r="E26" i="22"/>
  <c r="E7" i="22"/>
  <c r="D33" i="21"/>
  <c r="I63" i="20"/>
  <c r="D38" i="20"/>
  <c r="F12" i="20"/>
  <c r="Q64" i="19"/>
  <c r="K54" i="19"/>
  <c r="E44" i="19"/>
  <c r="N33" i="19"/>
  <c r="H23" i="19"/>
  <c r="Q12" i="19"/>
  <c r="D8" i="18"/>
  <c r="E39" i="16"/>
  <c r="F59" i="15"/>
  <c r="D21" i="15"/>
  <c r="E67" i="14"/>
  <c r="T58" i="14"/>
  <c r="D50" i="14"/>
  <c r="G41" i="14"/>
  <c r="J32" i="14"/>
  <c r="F24" i="14"/>
  <c r="I15" i="14"/>
  <c r="E7" i="14"/>
  <c r="E61" i="13"/>
  <c r="E49" i="13"/>
  <c r="H34" i="22"/>
  <c r="E17" i="20"/>
  <c r="O8" i="19"/>
  <c r="N63" i="14"/>
  <c r="I43" i="14"/>
  <c r="T26" i="14"/>
  <c r="U13" i="14"/>
  <c r="M65" i="13"/>
  <c r="N47" i="13"/>
  <c r="H35" i="13"/>
  <c r="H23" i="13"/>
  <c r="H11" i="13"/>
  <c r="E41" i="12"/>
  <c r="D35" i="10"/>
  <c r="D29" i="8"/>
  <c r="E31" i="7"/>
  <c r="E62" i="5"/>
  <c r="E38" i="5"/>
  <c r="E14" i="5"/>
  <c r="E55" i="4"/>
  <c r="E31" i="4"/>
  <c r="E7" i="4"/>
  <c r="E33" i="22"/>
  <c r="H15" i="20"/>
  <c r="M17" i="19"/>
  <c r="E71" i="14"/>
  <c r="U49" i="14"/>
  <c r="F33" i="14"/>
  <c r="Q18" i="14"/>
  <c r="L71" i="13"/>
  <c r="L53" i="13"/>
  <c r="J23" i="28"/>
  <c r="L32" i="22"/>
  <c r="G14" i="19"/>
  <c r="F22" i="21"/>
  <c r="F25" i="14"/>
  <c r="Q66" i="19"/>
  <c r="D14" i="18"/>
  <c r="N58" i="14"/>
  <c r="D7" i="24"/>
  <c r="D34" i="21"/>
  <c r="D62" i="19"/>
  <c r="J20" i="19"/>
  <c r="D46" i="15"/>
  <c r="D7" i="23"/>
  <c r="F31" i="21"/>
  <c r="I64" i="19"/>
  <c r="I16" i="19"/>
  <c r="H25" i="29"/>
  <c r="I59" i="22"/>
  <c r="D24" i="21"/>
  <c r="N66" i="19"/>
  <c r="H28" i="19"/>
  <c r="E36" i="16"/>
  <c r="G68" i="26"/>
  <c r="G13" i="22"/>
  <c r="I53" i="20"/>
  <c r="M62" i="19"/>
  <c r="P33" i="19"/>
  <c r="D46" i="18"/>
  <c r="G52" i="15"/>
  <c r="N66" i="14"/>
  <c r="D52" i="14"/>
  <c r="K39" i="14"/>
  <c r="M25" i="14"/>
  <c r="O11" i="14"/>
  <c r="E49" i="26"/>
  <c r="K20" i="25"/>
  <c r="G67" i="22"/>
  <c r="F36" i="22"/>
  <c r="D12" i="22"/>
  <c r="E45" i="21"/>
  <c r="I70" i="20"/>
  <c r="D45" i="20"/>
  <c r="F19" i="20"/>
  <c r="L66" i="19"/>
  <c r="F52" i="19"/>
  <c r="I39" i="19"/>
  <c r="L26" i="19"/>
  <c r="O13" i="19"/>
  <c r="D66" i="17"/>
  <c r="G47" i="15"/>
  <c r="E9" i="15"/>
  <c r="H65" i="14"/>
  <c r="K56" i="14"/>
  <c r="N47" i="14"/>
  <c r="Q38" i="14"/>
  <c r="T29" i="14"/>
  <c r="D21" i="14"/>
  <c r="G12" i="14"/>
  <c r="F68" i="13"/>
  <c r="F55" i="13"/>
  <c r="F42" i="13"/>
  <c r="D49" i="26"/>
  <c r="J32" i="25"/>
  <c r="D65" i="23"/>
  <c r="H48" i="22"/>
  <c r="L24" i="22"/>
  <c r="D69" i="21"/>
  <c r="G30" i="21"/>
  <c r="D62" i="20"/>
  <c r="F36" i="20"/>
  <c r="H10" i="20"/>
  <c r="E64" i="19"/>
  <c r="N53" i="19"/>
  <c r="H43" i="19"/>
  <c r="Q32" i="19"/>
  <c r="K22" i="19"/>
  <c r="E12" i="19"/>
  <c r="D53" i="17"/>
  <c r="E35" i="16"/>
  <c r="D57" i="15"/>
  <c r="G18" i="15"/>
  <c r="L66" i="14"/>
  <c r="H58" i="14"/>
  <c r="K49" i="14"/>
  <c r="N40" i="14"/>
  <c r="Q31" i="14"/>
  <c r="M23" i="14"/>
  <c r="P14" i="14"/>
  <c r="E72" i="13"/>
  <c r="E60" i="13"/>
  <c r="G31" i="29"/>
  <c r="D18" i="22"/>
  <c r="F71" i="19"/>
  <c r="D30" i="18"/>
  <c r="G62" i="14"/>
  <c r="D42" i="14"/>
  <c r="O25" i="14"/>
  <c r="D13" i="14"/>
  <c r="K64" i="13"/>
  <c r="M46" i="13"/>
  <c r="H34" i="13"/>
  <c r="H22" i="13"/>
  <c r="H10" i="13"/>
  <c r="E37" i="12"/>
  <c r="D23" i="10"/>
  <c r="D17" i="8"/>
  <c r="E27" i="7"/>
  <c r="E60" i="5"/>
  <c r="E36" i="5"/>
  <c r="E12" i="5"/>
  <c r="E53" i="4"/>
  <c r="J25" i="28"/>
  <c r="K45" i="19"/>
  <c r="G22" i="15"/>
  <c r="F70" i="19"/>
  <c r="M58" i="28"/>
  <c r="N55" i="19"/>
  <c r="E57" i="16"/>
  <c r="T52" i="14"/>
  <c r="D66" i="22"/>
  <c r="D10" i="21"/>
  <c r="M55" i="19"/>
  <c r="D14" i="19"/>
  <c r="F24" i="15"/>
  <c r="E54" i="22"/>
  <c r="F7" i="21"/>
  <c r="F57" i="19"/>
  <c r="F9" i="19"/>
  <c r="J30" i="28"/>
  <c r="K45" i="22"/>
  <c r="I72" i="20"/>
  <c r="E61" i="19"/>
  <c r="N22" i="19"/>
  <c r="E8" i="16"/>
  <c r="F62" i="25"/>
  <c r="E12" i="22"/>
  <c r="D52" i="20"/>
  <c r="P61" i="19"/>
  <c r="D33" i="19"/>
  <c r="D34" i="18"/>
  <c r="E50" i="15"/>
  <c r="I65" i="14"/>
  <c r="K51" i="14"/>
  <c r="M37" i="14"/>
  <c r="T24" i="14"/>
  <c r="J10" i="14"/>
  <c r="D30" i="26"/>
  <c r="K16" i="25"/>
  <c r="F63" i="22"/>
  <c r="G33" i="22"/>
  <c r="L10" i="22"/>
  <c r="F40" i="21"/>
  <c r="D69" i="20"/>
  <c r="F43" i="20"/>
  <c r="H17" i="20"/>
  <c r="F64" i="19"/>
  <c r="I51" i="19"/>
  <c r="L38" i="19"/>
  <c r="O25" i="19"/>
  <c r="F12" i="19"/>
  <c r="D54" i="17"/>
  <c r="E45" i="15"/>
  <c r="S72" i="14"/>
  <c r="O64" i="14"/>
  <c r="R55" i="14"/>
  <c r="U46" i="14"/>
  <c r="L37" i="14"/>
  <c r="H29" i="14"/>
  <c r="K20" i="14"/>
  <c r="N11" i="14"/>
  <c r="F67" i="13"/>
  <c r="F54" i="13"/>
  <c r="E69" i="29"/>
  <c r="F39" i="26"/>
  <c r="J28" i="25"/>
  <c r="D41" i="23"/>
  <c r="G45" i="22"/>
  <c r="E22" i="22"/>
  <c r="G66" i="21"/>
  <c r="E28" i="21"/>
  <c r="F60" i="20"/>
  <c r="H34" i="20"/>
  <c r="E7" i="20"/>
  <c r="H63" i="19"/>
  <c r="Q52" i="19"/>
  <c r="K42" i="19"/>
  <c r="E32" i="19"/>
  <c r="N21" i="19"/>
  <c r="K10" i="19"/>
  <c r="D41" i="17"/>
  <c r="E31" i="16"/>
  <c r="G54" i="15"/>
  <c r="E16" i="15"/>
  <c r="S65" i="14"/>
  <c r="O57" i="14"/>
  <c r="R48" i="14"/>
  <c r="U39" i="14"/>
  <c r="E31" i="14"/>
  <c r="T22" i="14"/>
  <c r="D14" i="14"/>
  <c r="E71" i="13"/>
  <c r="E59" i="13"/>
  <c r="I54" i="28"/>
  <c r="I10" i="22"/>
  <c r="I66" i="19"/>
  <c r="D27" i="17"/>
  <c r="P60" i="14"/>
  <c r="R40" i="14"/>
  <c r="J24" i="14"/>
  <c r="D12" i="14"/>
  <c r="I63" i="13"/>
  <c r="L45" i="13"/>
  <c r="H33" i="13"/>
  <c r="H21" i="13"/>
  <c r="H9" i="13"/>
  <c r="E33" i="12"/>
  <c r="D11" i="10"/>
  <c r="E71" i="7"/>
  <c r="E23" i="7"/>
  <c r="E58" i="5"/>
  <c r="E34" i="5"/>
  <c r="E10" i="5"/>
  <c r="E51" i="4"/>
  <c r="E27" i="4"/>
  <c r="D48" i="28"/>
  <c r="L16" i="22"/>
  <c r="M65" i="19"/>
  <c r="D8" i="19"/>
  <c r="O66" i="14"/>
  <c r="D47" i="14"/>
  <c r="O30" i="14"/>
  <c r="R16" i="14"/>
  <c r="H69" i="13"/>
  <c r="H51" i="13"/>
  <c r="M65" i="28"/>
  <c r="Q15" i="19"/>
  <c r="T66" i="14"/>
  <c r="O55" i="19"/>
  <c r="D70" i="25"/>
  <c r="H49" i="19"/>
  <c r="E29" i="16"/>
  <c r="E49" i="14"/>
  <c r="H52" i="22"/>
  <c r="G64" i="20"/>
  <c r="J52" i="19"/>
  <c r="P10" i="19"/>
  <c r="D10" i="15"/>
  <c r="I47" i="22"/>
  <c r="D66" i="20"/>
  <c r="F53" i="19"/>
  <c r="D60" i="18"/>
  <c r="E42" i="27"/>
  <c r="H36" i="22"/>
  <c r="E64" i="20"/>
  <c r="Q57" i="19"/>
  <c r="K19" i="19"/>
  <c r="F62" i="15"/>
  <c r="D24" i="23"/>
  <c r="E62" i="21"/>
  <c r="F38" i="20"/>
  <c r="G56" i="19"/>
  <c r="J27" i="19"/>
  <c r="D19" i="17"/>
  <c r="D43" i="15"/>
  <c r="P64" i="14"/>
  <c r="R50" i="14"/>
  <c r="H36" i="14"/>
  <c r="O23" i="14"/>
  <c r="E9" i="14"/>
  <c r="F20" i="26"/>
  <c r="K12" i="25"/>
  <c r="F61" i="22"/>
  <c r="H30" i="22"/>
  <c r="J9" i="22"/>
  <c r="D38" i="21"/>
  <c r="F67" i="20"/>
  <c r="H41" i="20"/>
  <c r="G12" i="20"/>
  <c r="I63" i="19"/>
  <c r="L50" i="19"/>
  <c r="O37" i="19"/>
  <c r="F24" i="19"/>
  <c r="I11" i="19"/>
  <c r="D42" i="17"/>
  <c r="F40" i="15"/>
  <c r="G72" i="14"/>
  <c r="J63" i="14"/>
  <c r="F55" i="14"/>
  <c r="P45" i="14"/>
  <c r="S36" i="14"/>
  <c r="O28" i="14"/>
  <c r="R19" i="14"/>
  <c r="U10" i="14"/>
  <c r="F66" i="13"/>
  <c r="F53" i="13"/>
  <c r="J55" i="28"/>
  <c r="E20" i="26"/>
  <c r="J24" i="25"/>
  <c r="D22" i="23"/>
  <c r="E42" i="22"/>
  <c r="L20" i="22"/>
  <c r="E64" i="21"/>
  <c r="F23" i="21"/>
  <c r="H58" i="20"/>
  <c r="E31" i="20"/>
  <c r="Q72" i="19"/>
  <c r="K62" i="19"/>
  <c r="E52" i="19"/>
  <c r="N41" i="19"/>
  <c r="H31" i="19"/>
  <c r="E20" i="19"/>
  <c r="N9" i="19"/>
  <c r="D29" i="17"/>
  <c r="E27" i="16"/>
  <c r="E52" i="15"/>
  <c r="F11" i="15"/>
  <c r="G65" i="14"/>
  <c r="J56" i="14"/>
  <c r="F48" i="14"/>
  <c r="I39" i="14"/>
  <c r="L30" i="14"/>
  <c r="O21" i="14"/>
  <c r="K13" i="14"/>
  <c r="E70" i="13"/>
  <c r="E58" i="13"/>
  <c r="F15" i="28"/>
  <c r="G68" i="21"/>
  <c r="L61" i="19"/>
  <c r="F49" i="15"/>
  <c r="E59" i="14"/>
  <c r="M39" i="14"/>
  <c r="F23" i="14"/>
  <c r="F11" i="14"/>
  <c r="G62" i="13"/>
  <c r="K44" i="13"/>
  <c r="H32" i="13"/>
  <c r="H20" i="13"/>
  <c r="H8" i="13"/>
  <c r="E29" i="12"/>
  <c r="D68" i="9"/>
  <c r="E67" i="7"/>
  <c r="E19" i="7"/>
  <c r="E56" i="5"/>
  <c r="E32" i="5"/>
  <c r="E8" i="5"/>
  <c r="E49" i="4"/>
  <c r="E25" i="4"/>
  <c r="L8" i="28"/>
  <c r="H9" i="22"/>
  <c r="P60" i="19"/>
  <c r="D19" i="18"/>
  <c r="E65" i="14"/>
  <c r="R45" i="14"/>
  <c r="J29" i="14"/>
  <c r="R15" i="14"/>
  <c r="N66" i="13"/>
  <c r="N48" i="13"/>
  <c r="G36" i="13"/>
  <c r="G24" i="13"/>
  <c r="G12" i="13"/>
  <c r="D45" i="12"/>
  <c r="L64" i="28"/>
  <c r="E15" i="19"/>
  <c r="H66" i="14"/>
  <c r="L52" i="19"/>
  <c r="J64" i="25"/>
  <c r="N47" i="19"/>
  <c r="E25" i="16"/>
  <c r="L48" i="14"/>
  <c r="K50" i="22"/>
  <c r="D61" i="20"/>
  <c r="M51" i="19"/>
  <c r="D10" i="19"/>
  <c r="G7" i="15"/>
  <c r="L45" i="22"/>
  <c r="F64" i="20"/>
  <c r="I52" i="19"/>
  <c r="D48" i="18"/>
  <c r="E18" i="27"/>
  <c r="D35" i="22"/>
  <c r="G62" i="20"/>
  <c r="E57" i="19"/>
  <c r="N18" i="19"/>
  <c r="D60" i="15"/>
  <c r="J71" i="22"/>
  <c r="D55" i="21"/>
  <c r="E33" i="20"/>
  <c r="M54" i="19"/>
  <c r="P25" i="19"/>
  <c r="D72" i="16"/>
  <c r="G40" i="15"/>
  <c r="K63" i="14"/>
  <c r="M49" i="14"/>
  <c r="O35" i="14"/>
  <c r="E21" i="14"/>
  <c r="F69" i="29"/>
  <c r="K72" i="25"/>
  <c r="K8" i="25"/>
  <c r="F57" i="22"/>
  <c r="D29" i="22"/>
  <c r="H8" i="22"/>
  <c r="E33" i="21"/>
  <c r="H65" i="20"/>
  <c r="G36" i="20"/>
  <c r="I10" i="20"/>
  <c r="L62" i="19"/>
  <c r="O49" i="19"/>
  <c r="F36" i="19"/>
  <c r="I23" i="19"/>
  <c r="L10" i="19"/>
  <c r="D30" i="17"/>
  <c r="D38" i="15"/>
  <c r="N71" i="14"/>
  <c r="Q62" i="14"/>
  <c r="T53" i="14"/>
  <c r="D45" i="14"/>
  <c r="G36" i="14"/>
  <c r="J27" i="14"/>
  <c r="F19" i="14"/>
  <c r="I10" i="14"/>
  <c r="F65" i="13"/>
  <c r="F52" i="13"/>
  <c r="D49" i="28"/>
  <c r="G10" i="26"/>
  <c r="J20" i="25"/>
  <c r="F69" i="22"/>
  <c r="I40" i="22"/>
  <c r="I19" i="22"/>
  <c r="F59" i="21"/>
  <c r="D21" i="21"/>
  <c r="E55" i="20"/>
  <c r="G29" i="20"/>
  <c r="E72" i="19"/>
  <c r="N61" i="19"/>
  <c r="H51" i="19"/>
  <c r="Q40" i="19"/>
  <c r="N29" i="19"/>
  <c r="H19" i="19"/>
  <c r="Q8" i="19"/>
  <c r="D17" i="17"/>
  <c r="E23" i="16"/>
  <c r="F47" i="15"/>
  <c r="D9" i="15"/>
  <c r="N64" i="14"/>
  <c r="Q55" i="14"/>
  <c r="M47" i="14"/>
  <c r="P38" i="14"/>
  <c r="G29" i="14"/>
  <c r="J20" i="14"/>
  <c r="R12" i="14"/>
  <c r="E69" i="13"/>
  <c r="E57" i="13"/>
  <c r="F56" i="26"/>
  <c r="E54" i="21"/>
  <c r="O56" i="19"/>
  <c r="D35" i="15"/>
  <c r="N57" i="14"/>
  <c r="H38" i="14"/>
  <c r="E22" i="14"/>
  <c r="F10" i="14"/>
  <c r="M59" i="13"/>
  <c r="J43" i="13"/>
  <c r="H31" i="13"/>
  <c r="H19" i="13"/>
  <c r="H7" i="13"/>
  <c r="E25" i="12"/>
  <c r="D56" i="9"/>
  <c r="E63" i="7"/>
  <c r="E15" i="7"/>
  <c r="E54" i="5"/>
  <c r="E30" i="5"/>
  <c r="E71" i="4"/>
  <c r="E47" i="4"/>
  <c r="E23" i="4"/>
  <c r="D47" i="26"/>
  <c r="F66" i="21"/>
  <c r="E37" i="22"/>
  <c r="I54" i="14"/>
  <c r="S37" i="14"/>
  <c r="L12" i="19"/>
  <c r="F41" i="22"/>
  <c r="E38" i="19"/>
  <c r="G60" i="15"/>
  <c r="D9" i="29"/>
  <c r="K36" i="22"/>
  <c r="F47" i="20"/>
  <c r="G45" i="19"/>
  <c r="D13" i="18"/>
  <c r="J31" i="28"/>
  <c r="K33" i="22"/>
  <c r="E47" i="20"/>
  <c r="F45" i="19"/>
  <c r="D33" i="17"/>
  <c r="J68" i="25"/>
  <c r="E25" i="22"/>
  <c r="I48" i="20"/>
  <c r="K51" i="19"/>
  <c r="E13" i="19"/>
  <c r="F38" i="15"/>
  <c r="G57" i="22"/>
  <c r="E50" i="21"/>
  <c r="I29" i="20"/>
  <c r="D53" i="19"/>
  <c r="G24" i="19"/>
  <c r="D64" i="16"/>
  <c r="D19" i="15"/>
  <c r="M61" i="14"/>
  <c r="T48" i="14"/>
  <c r="J34" i="14"/>
  <c r="S19" i="14"/>
  <c r="D51" i="29"/>
  <c r="H67" i="25"/>
  <c r="E57" i="24"/>
  <c r="J53" i="22"/>
  <c r="J27" i="22"/>
  <c r="F7" i="22"/>
  <c r="F28" i="21"/>
  <c r="G60" i="20"/>
  <c r="I34" i="20"/>
  <c r="D9" i="20"/>
  <c r="O61" i="19"/>
  <c r="F48" i="19"/>
  <c r="I35" i="19"/>
  <c r="L22" i="19"/>
  <c r="O9" i="19"/>
  <c r="D18" i="17"/>
  <c r="G35" i="15"/>
  <c r="U70" i="14"/>
  <c r="L61" i="14"/>
  <c r="H53" i="14"/>
  <c r="K44" i="14"/>
  <c r="N35" i="14"/>
  <c r="Q26" i="14"/>
  <c r="M18" i="14"/>
  <c r="P9" i="14"/>
  <c r="F64" i="13"/>
  <c r="F51" i="13"/>
  <c r="I42" i="28"/>
  <c r="J72" i="25"/>
  <c r="J12" i="25"/>
  <c r="F67" i="22"/>
  <c r="I37" i="22"/>
  <c r="F18" i="22"/>
  <c r="D57" i="21"/>
  <c r="G18" i="21"/>
  <c r="G53" i="20"/>
  <c r="I27" i="20"/>
  <c r="H71" i="19"/>
  <c r="Q60" i="19"/>
  <c r="K50" i="19"/>
  <c r="H39" i="19"/>
  <c r="Q28" i="19"/>
  <c r="K18" i="19"/>
  <c r="E8" i="19"/>
  <c r="E71" i="16"/>
  <c r="E19" i="16"/>
  <c r="D45" i="15"/>
  <c r="R72" i="14"/>
  <c r="U63" i="14"/>
  <c r="E55" i="14"/>
  <c r="T46" i="14"/>
  <c r="K37" i="14"/>
  <c r="N28" i="14"/>
  <c r="Q19" i="14"/>
  <c r="F12" i="14"/>
  <c r="E68" i="13"/>
  <c r="E56" i="13"/>
  <c r="H71" i="25"/>
  <c r="F25" i="21"/>
  <c r="F47" i="19"/>
  <c r="G20" i="15"/>
  <c r="O54" i="14"/>
  <c r="Q35" i="14"/>
  <c r="U20" i="14"/>
  <c r="H9" i="14"/>
  <c r="K58" i="13"/>
  <c r="I42" i="13"/>
  <c r="H30" i="13"/>
  <c r="H18" i="13"/>
  <c r="E69" i="12"/>
  <c r="E21" i="12"/>
  <c r="D44" i="9"/>
  <c r="E59" i="7"/>
  <c r="E11" i="7"/>
  <c r="E52" i="5"/>
  <c r="E28" i="5"/>
  <c r="E69" i="4"/>
  <c r="E45" i="4"/>
  <c r="E21" i="4"/>
  <c r="F66" i="25"/>
  <c r="D52" i="21"/>
  <c r="G51" i="19"/>
  <c r="D55" i="16"/>
  <c r="K60" i="14"/>
  <c r="H43" i="14"/>
  <c r="S26" i="14"/>
  <c r="T13" i="14"/>
  <c r="J64" i="13"/>
  <c r="L46" i="13"/>
  <c r="G34" i="13"/>
  <c r="G22" i="13"/>
  <c r="G10" i="13"/>
  <c r="D37" i="12"/>
  <c r="F59" i="11"/>
  <c r="F23" i="11"/>
  <c r="D67" i="9"/>
  <c r="D67" i="7"/>
  <c r="D19" i="7"/>
  <c r="D64" i="6"/>
  <c r="D52" i="6"/>
  <c r="D40" i="6"/>
  <c r="D28" i="6"/>
  <c r="D16" i="6"/>
  <c r="D68" i="5"/>
  <c r="D44" i="5"/>
  <c r="D20" i="5"/>
  <c r="D69" i="4"/>
  <c r="D61" i="4"/>
  <c r="J62" i="22"/>
  <c r="D36" i="20"/>
  <c r="L17" i="19"/>
  <c r="K66" i="14"/>
  <c r="I48" i="14"/>
  <c r="P31" i="14"/>
  <c r="O17" i="14"/>
  <c r="M72" i="13"/>
  <c r="M54" i="13"/>
  <c r="L66" i="28"/>
  <c r="N31" i="14"/>
  <c r="Q27" i="14"/>
  <c r="D48" i="17"/>
  <c r="I21" i="22"/>
  <c r="E34" i="19"/>
  <c r="E46" i="15"/>
  <c r="F38" i="28"/>
  <c r="D28" i="22"/>
  <c r="F35" i="20"/>
  <c r="D42" i="19"/>
  <c r="D34" i="17"/>
  <c r="D22" i="27"/>
  <c r="I26" i="22"/>
  <c r="F40" i="20"/>
  <c r="F41" i="19"/>
  <c r="F67" i="15"/>
  <c r="G49" i="25"/>
  <c r="I18" i="22"/>
  <c r="E40" i="20"/>
  <c r="H48" i="19"/>
  <c r="Q9" i="19"/>
  <c r="F26" i="15"/>
  <c r="L48" i="22"/>
  <c r="F45" i="21"/>
  <c r="D28" i="20"/>
  <c r="G52" i="19"/>
  <c r="J23" i="19"/>
  <c r="D60" i="16"/>
  <c r="G16" i="15"/>
  <c r="H60" i="14"/>
  <c r="O47" i="14"/>
  <c r="E33" i="14"/>
  <c r="G19" i="14"/>
  <c r="D24" i="29"/>
  <c r="E62" i="25"/>
  <c r="E45" i="24"/>
  <c r="L51" i="22"/>
  <c r="F26" i="22"/>
  <c r="E69" i="21"/>
  <c r="G23" i="21"/>
  <c r="I58" i="20"/>
  <c r="D33" i="20"/>
  <c r="F7" i="20"/>
  <c r="F60" i="19"/>
  <c r="I47" i="19"/>
  <c r="L34" i="19"/>
  <c r="O21" i="19"/>
  <c r="F8" i="19"/>
  <c r="G71" i="15"/>
  <c r="E33" i="15"/>
  <c r="P69" i="14"/>
  <c r="S60" i="14"/>
  <c r="O52" i="14"/>
  <c r="R43" i="14"/>
  <c r="U34" i="14"/>
  <c r="E26" i="14"/>
  <c r="T17" i="14"/>
  <c r="D9" i="14"/>
  <c r="F63" i="13"/>
  <c r="F50" i="13"/>
  <c r="M22" i="28"/>
  <c r="D62" i="25"/>
  <c r="J8" i="25"/>
  <c r="D65" i="22"/>
  <c r="E36" i="22"/>
  <c r="J15" i="22"/>
  <c r="G54" i="21"/>
  <c r="E16" i="21"/>
  <c r="I51" i="20"/>
  <c r="D26" i="20"/>
  <c r="K70" i="19"/>
  <c r="E60" i="19"/>
  <c r="Q48" i="19"/>
  <c r="K38" i="19"/>
  <c r="E28" i="19"/>
  <c r="N17" i="19"/>
  <c r="H7" i="19"/>
  <c r="E67" i="16"/>
  <c r="E15" i="16"/>
  <c r="G42" i="15"/>
  <c r="F72" i="14"/>
  <c r="I63" i="14"/>
  <c r="L54" i="14"/>
  <c r="O45" i="14"/>
  <c r="R36" i="14"/>
  <c r="U27" i="14"/>
  <c r="E19" i="14"/>
  <c r="M11" i="14"/>
  <c r="E67" i="13"/>
  <c r="E55" i="13"/>
  <c r="I43" i="25"/>
  <c r="D11" i="21"/>
  <c r="I42" i="19"/>
  <c r="U72" i="14"/>
  <c r="E53" i="14"/>
  <c r="L34" i="14"/>
  <c r="U19" i="14"/>
  <c r="I8" i="14"/>
  <c r="I57" i="13"/>
  <c r="H41" i="13"/>
  <c r="H29" i="13"/>
  <c r="H17" i="13"/>
  <c r="J64" i="28"/>
  <c r="U30" i="14"/>
  <c r="E27" i="14"/>
  <c r="D36" i="17"/>
  <c r="F20" i="22"/>
  <c r="H33" i="19"/>
  <c r="F41" i="15"/>
  <c r="J18" i="28"/>
  <c r="J26" i="22"/>
  <c r="H33" i="20"/>
  <c r="G41" i="19"/>
  <c r="D22" i="17"/>
  <c r="E61" i="26"/>
  <c r="F25" i="22"/>
  <c r="H38" i="20"/>
  <c r="I40" i="19"/>
  <c r="D65" i="15"/>
  <c r="G45" i="25"/>
  <c r="F17" i="22"/>
  <c r="G38" i="20"/>
  <c r="K47" i="19"/>
  <c r="E9" i="19"/>
  <c r="D24" i="15"/>
  <c r="E47" i="22"/>
  <c r="E26" i="21"/>
  <c r="F14" i="20"/>
  <c r="M46" i="19"/>
  <c r="P17" i="19"/>
  <c r="D32" i="16"/>
  <c r="E14" i="15"/>
  <c r="O59" i="14"/>
  <c r="E45" i="14"/>
  <c r="L32" i="14"/>
  <c r="N18" i="14"/>
  <c r="L68" i="28"/>
  <c r="K56" i="25"/>
  <c r="E21" i="24"/>
  <c r="F50" i="22"/>
  <c r="J23" i="22"/>
  <c r="F64" i="21"/>
  <c r="E21" i="21"/>
  <c r="D57" i="20"/>
  <c r="F31" i="20"/>
  <c r="F72" i="19"/>
  <c r="I59" i="19"/>
  <c r="L46" i="19"/>
  <c r="O33" i="19"/>
  <c r="F20" i="19"/>
  <c r="I7" i="19"/>
  <c r="E69" i="15"/>
  <c r="D26" i="15"/>
  <c r="D69" i="14"/>
  <c r="G60" i="14"/>
  <c r="J51" i="14"/>
  <c r="F43" i="14"/>
  <c r="I34" i="14"/>
  <c r="L25" i="14"/>
  <c r="H17" i="14"/>
  <c r="K8" i="14"/>
  <c r="F62" i="13"/>
  <c r="F49" i="13"/>
  <c r="L9" i="28"/>
  <c r="J56" i="25"/>
  <c r="D69" i="24"/>
  <c r="E63" i="22"/>
  <c r="J34" i="22"/>
  <c r="G14" i="22"/>
  <c r="E52" i="21"/>
  <c r="F11" i="21"/>
  <c r="D50" i="20"/>
  <c r="F24" i="20"/>
  <c r="N69" i="19"/>
  <c r="K58" i="19"/>
  <c r="E48" i="19"/>
  <c r="N37" i="19"/>
  <c r="H27" i="19"/>
  <c r="Q16" i="19"/>
  <c r="D68" i="18"/>
  <c r="E63" i="16"/>
  <c r="E11" i="16"/>
  <c r="E40" i="15"/>
  <c r="M71" i="14"/>
  <c r="P62" i="14"/>
  <c r="G53" i="14"/>
  <c r="J44" i="14"/>
  <c r="F36" i="14"/>
  <c r="I27" i="14"/>
  <c r="L18" i="14"/>
  <c r="T10" i="14"/>
  <c r="E66" i="13"/>
  <c r="E54" i="13"/>
  <c r="I19" i="25"/>
  <c r="H68" i="20"/>
  <c r="L37" i="19"/>
  <c r="F71" i="14"/>
  <c r="M51" i="14"/>
  <c r="G33" i="14"/>
  <c r="R18" i="14"/>
  <c r="M7" i="14"/>
  <c r="G56" i="13"/>
  <c r="H40" i="13"/>
  <c r="H28" i="13"/>
  <c r="H16" i="13"/>
  <c r="E61" i="12"/>
  <c r="D50" i="24"/>
  <c r="G10" i="22"/>
  <c r="J38" i="25"/>
  <c r="G66" i="14"/>
  <c r="D27" i="21"/>
  <c r="N23" i="19"/>
  <c r="G12" i="15"/>
  <c r="D23" i="26"/>
  <c r="L14" i="22"/>
  <c r="E18" i="20"/>
  <c r="P34" i="19"/>
  <c r="D45" i="16"/>
  <c r="E58" i="25"/>
  <c r="I13" i="22"/>
  <c r="E23" i="20"/>
  <c r="F33" i="19"/>
  <c r="F43" i="15"/>
  <c r="G17" i="25"/>
  <c r="H7" i="22"/>
  <c r="I24" i="20"/>
  <c r="Q41" i="19"/>
  <c r="D23" i="18"/>
  <c r="J70" i="29"/>
  <c r="G36" i="22"/>
  <c r="D19" i="21"/>
  <c r="E9" i="20"/>
  <c r="D45" i="19"/>
  <c r="G16" i="19"/>
  <c r="E66" i="29"/>
  <c r="G71" i="14"/>
  <c r="D38" i="25"/>
  <c r="F62" i="21"/>
  <c r="E14" i="21"/>
  <c r="T72" i="14"/>
  <c r="P16" i="14"/>
  <c r="D47" i="22"/>
  <c r="H53" i="20"/>
  <c r="F44" i="19"/>
  <c r="G59" i="15"/>
  <c r="E50" i="14"/>
  <c r="J15" i="14"/>
  <c r="D38" i="27"/>
  <c r="K31" i="22"/>
  <c r="H46" i="20"/>
  <c r="K46" i="19"/>
  <c r="D44" i="18"/>
  <c r="O69" i="14"/>
  <c r="T34" i="14"/>
  <c r="E64" i="13"/>
  <c r="F23" i="19"/>
  <c r="S16" i="14"/>
  <c r="H26" i="13"/>
  <c r="D71" i="10"/>
  <c r="E7" i="7"/>
  <c r="E22" i="5"/>
  <c r="E35" i="4"/>
  <c r="J51" i="22"/>
  <c r="D32" i="19"/>
  <c r="M57" i="14"/>
  <c r="E28" i="14"/>
  <c r="K7" i="14"/>
  <c r="I43" i="13"/>
  <c r="G27" i="13"/>
  <c r="G11" i="13"/>
  <c r="D29" i="12"/>
  <c r="F50" i="11"/>
  <c r="F11" i="11"/>
  <c r="D7" i="9"/>
  <c r="D43" i="7"/>
  <c r="D69" i="6"/>
  <c r="D56" i="6"/>
  <c r="D43" i="6"/>
  <c r="D30" i="6"/>
  <c r="D17" i="6"/>
  <c r="D66" i="5"/>
  <c r="D40" i="5"/>
  <c r="D14" i="5"/>
  <c r="J66" i="4"/>
  <c r="P57" i="4"/>
  <c r="E66" i="21"/>
  <c r="I46" i="19"/>
  <c r="P72" i="14"/>
  <c r="R52" i="14"/>
  <c r="G34" i="14"/>
  <c r="P18" i="14"/>
  <c r="K71" i="13"/>
  <c r="I52" i="13"/>
  <c r="F38" i="13"/>
  <c r="F26" i="13"/>
  <c r="F14" i="13"/>
  <c r="E59" i="11"/>
  <c r="E23" i="11"/>
  <c r="D66" i="9"/>
  <c r="I70" i="4"/>
  <c r="I58" i="4"/>
  <c r="I46" i="4"/>
  <c r="I34" i="4"/>
  <c r="H40" i="22"/>
  <c r="E24" i="20"/>
  <c r="P16" i="19"/>
  <c r="T67" i="14"/>
  <c r="O49" i="14"/>
  <c r="T32" i="14"/>
  <c r="O18" i="14"/>
  <c r="I7" i="14"/>
  <c r="N55" i="13"/>
  <c r="E41" i="13"/>
  <c r="E29" i="13"/>
  <c r="E17" i="13"/>
  <c r="E68" i="12"/>
  <c r="E20" i="12"/>
  <c r="D47" i="11"/>
  <c r="D11" i="11"/>
  <c r="D17" i="9"/>
  <c r="E46" i="7"/>
  <c r="N70" i="6"/>
  <c r="N58" i="6"/>
  <c r="N46" i="6"/>
  <c r="N34" i="6"/>
  <c r="N22" i="6"/>
  <c r="N10" i="6"/>
  <c r="H55" i="5"/>
  <c r="H31" i="5"/>
  <c r="H7" i="5"/>
  <c r="H15" i="22"/>
  <c r="F55" i="19"/>
  <c r="I72" i="14"/>
  <c r="D54" i="14"/>
  <c r="L36" i="14"/>
  <c r="R21" i="14"/>
  <c r="T9" i="14"/>
  <c r="K60" i="13"/>
  <c r="G44" i="13"/>
  <c r="D32" i="12"/>
  <c r="D7" i="10"/>
  <c r="D66" i="7"/>
  <c r="D18" i="7"/>
  <c r="M63" i="6"/>
  <c r="M51" i="6"/>
  <c r="M39" i="6"/>
  <c r="M27" i="6"/>
  <c r="M15" i="6"/>
  <c r="G65" i="5"/>
  <c r="G41" i="5"/>
  <c r="G17" i="5"/>
  <c r="S68" i="4"/>
  <c r="S60" i="4"/>
  <c r="S52" i="4"/>
  <c r="S44" i="4"/>
  <c r="S36" i="4"/>
  <c r="S28" i="4"/>
  <c r="D56" i="25"/>
  <c r="G61" i="21"/>
  <c r="J54" i="19"/>
  <c r="D71" i="16"/>
  <c r="M64" i="14"/>
  <c r="H45" i="14"/>
  <c r="S28" i="14"/>
  <c r="M15" i="14"/>
  <c r="L67" i="13"/>
  <c r="L49" i="13"/>
  <c r="F52" i="11"/>
  <c r="F16" i="11"/>
  <c r="D27" i="9"/>
  <c r="L68" i="6"/>
  <c r="L56" i="6"/>
  <c r="I31" i="25"/>
  <c r="E53" i="20"/>
  <c r="O20" i="19"/>
  <c r="L64" i="14"/>
  <c r="L46" i="14"/>
  <c r="I31" i="14"/>
  <c r="J16" i="14"/>
  <c r="G71" i="13"/>
  <c r="G53" i="13"/>
  <c r="N36" i="13"/>
  <c r="N24" i="13"/>
  <c r="N12" i="13"/>
  <c r="E47" i="12"/>
  <c r="E67" i="11"/>
  <c r="E31" i="11"/>
  <c r="I64" i="29"/>
  <c r="N70" i="14"/>
  <c r="D34" i="25"/>
  <c r="D60" i="21"/>
  <c r="F9" i="21"/>
  <c r="E69" i="14"/>
  <c r="K15" i="14"/>
  <c r="H45" i="22"/>
  <c r="E50" i="20"/>
  <c r="I43" i="19"/>
  <c r="E57" i="15"/>
  <c r="L49" i="14"/>
  <c r="Q14" i="14"/>
  <c r="D14" i="27"/>
  <c r="G30" i="22"/>
  <c r="G41" i="20"/>
  <c r="N45" i="19"/>
  <c r="D32" i="18"/>
  <c r="J68" i="14"/>
  <c r="H34" i="14"/>
  <c r="E63" i="13"/>
  <c r="I18" i="19"/>
  <c r="S15" i="14"/>
  <c r="H25" i="13"/>
  <c r="D59" i="10"/>
  <c r="E72" i="5"/>
  <c r="E20" i="5"/>
  <c r="E29" i="4"/>
  <c r="K24" i="22"/>
  <c r="G27" i="19"/>
  <c r="U55" i="14"/>
  <c r="N25" i="14"/>
  <c r="J70" i="13"/>
  <c r="H42" i="13"/>
  <c r="G26" i="13"/>
  <c r="G9" i="13"/>
  <c r="D25" i="12"/>
  <c r="F47" i="11"/>
  <c r="F8" i="11"/>
  <c r="D64" i="8"/>
  <c r="D39" i="7"/>
  <c r="D68" i="6"/>
  <c r="D55" i="6"/>
  <c r="D42" i="6"/>
  <c r="D29" i="6"/>
  <c r="D15" i="6"/>
  <c r="D64" i="5"/>
  <c r="D38" i="5"/>
  <c r="D12" i="5"/>
  <c r="P65" i="4"/>
  <c r="D57" i="4"/>
  <c r="F37" i="21"/>
  <c r="L41" i="19"/>
  <c r="D71" i="14"/>
  <c r="H51" i="14"/>
  <c r="U32" i="14"/>
  <c r="Q16" i="14"/>
  <c r="I70" i="13"/>
  <c r="G51" i="13"/>
  <c r="F37" i="13"/>
  <c r="F25" i="13"/>
  <c r="F13" i="13"/>
  <c r="E56" i="11"/>
  <c r="E20" i="11"/>
  <c r="D54" i="9"/>
  <c r="O69" i="4"/>
  <c r="O57" i="4"/>
  <c r="O45" i="4"/>
  <c r="O33" i="4"/>
  <c r="J31" i="22"/>
  <c r="M69" i="19"/>
  <c r="D12" i="19"/>
  <c r="J66" i="14"/>
  <c r="E48" i="14"/>
  <c r="O31" i="14"/>
  <c r="M17" i="14"/>
  <c r="L72" i="13"/>
  <c r="L54" i="13"/>
  <c r="E40" i="13"/>
  <c r="E28" i="13"/>
  <c r="E16" i="13"/>
  <c r="E64" i="12"/>
  <c r="E16" i="12"/>
  <c r="D44" i="11"/>
  <c r="D8" i="11"/>
  <c r="D62" i="8"/>
  <c r="E42" i="7"/>
  <c r="N69" i="6"/>
  <c r="N57" i="6"/>
  <c r="N45" i="6"/>
  <c r="N33" i="6"/>
  <c r="N21" i="6"/>
  <c r="N9" i="6"/>
  <c r="H53" i="5"/>
  <c r="H29" i="5"/>
  <c r="H67" i="29"/>
  <c r="E8" i="22"/>
  <c r="I50" i="19"/>
  <c r="R70" i="14"/>
  <c r="M52" i="14"/>
  <c r="G35" i="14"/>
  <c r="O20" i="14"/>
  <c r="T8" i="14"/>
  <c r="E51" i="20"/>
  <c r="E54" i="25"/>
  <c r="I7" i="22"/>
  <c r="E16" i="20"/>
  <c r="G72" i="19"/>
  <c r="J58" i="14"/>
  <c r="F62" i="28"/>
  <c r="J19" i="22"/>
  <c r="H29" i="20"/>
  <c r="F32" i="19"/>
  <c r="G23" i="15"/>
  <c r="M42" i="14"/>
  <c r="R7" i="14"/>
  <c r="J52" i="25"/>
  <c r="E13" i="22"/>
  <c r="H22" i="20"/>
  <c r="Q36" i="19"/>
  <c r="E59" i="16"/>
  <c r="K61" i="14"/>
  <c r="P26" i="14"/>
  <c r="E53" i="13"/>
  <c r="R69" i="14"/>
  <c r="M71" i="13"/>
  <c r="H15" i="13"/>
  <c r="D32" i="9"/>
  <c r="E70" i="5"/>
  <c r="E18" i="5"/>
  <c r="E19" i="4"/>
  <c r="G37" i="21"/>
  <c r="P12" i="19"/>
  <c r="K54" i="14"/>
  <c r="I24" i="14"/>
  <c r="L65" i="13"/>
  <c r="G41" i="13"/>
  <c r="G25" i="13"/>
  <c r="G8" i="13"/>
  <c r="D21" i="12"/>
  <c r="F44" i="11"/>
  <c r="D70" i="10"/>
  <c r="D52" i="8"/>
  <c r="D35" i="7"/>
  <c r="D67" i="6"/>
  <c r="D54" i="6"/>
  <c r="D41" i="6"/>
  <c r="D27" i="6"/>
  <c r="D14" i="6"/>
  <c r="D62" i="5"/>
  <c r="D36" i="5"/>
  <c r="D10" i="5"/>
  <c r="D65" i="4"/>
  <c r="J56" i="4"/>
  <c r="D23" i="21"/>
  <c r="O36" i="19"/>
  <c r="M69" i="14"/>
  <c r="P49" i="14"/>
  <c r="K30" i="14"/>
  <c r="Q15" i="14"/>
  <c r="G69" i="13"/>
  <c r="M48" i="13"/>
  <c r="F36" i="13"/>
  <c r="F24" i="13"/>
  <c r="F12" i="13"/>
  <c r="E53" i="11"/>
  <c r="E17" i="11"/>
  <c r="D42" i="9"/>
  <c r="I68" i="4"/>
  <c r="I56" i="4"/>
  <c r="I44" i="4"/>
  <c r="I67" i="29"/>
  <c r="G23" i="22"/>
  <c r="P64" i="19"/>
  <c r="G7" i="19"/>
  <c r="R64" i="14"/>
  <c r="R46" i="14"/>
  <c r="J30" i="14"/>
  <c r="M16" i="14"/>
  <c r="J71" i="13"/>
  <c r="J53" i="13"/>
  <c r="E39" i="13"/>
  <c r="E27" i="13"/>
  <c r="E15" i="13"/>
  <c r="E60" i="12"/>
  <c r="E12" i="12"/>
  <c r="D41" i="11"/>
  <c r="D68" i="10"/>
  <c r="D50" i="8"/>
  <c r="E38" i="7"/>
  <c r="N68" i="6"/>
  <c r="N56" i="6"/>
  <c r="N44" i="6"/>
  <c r="N32" i="6"/>
  <c r="N20" i="6"/>
  <c r="N8" i="6"/>
  <c r="H51" i="5"/>
  <c r="H27" i="5"/>
  <c r="G13" i="29"/>
  <c r="F49" i="21"/>
  <c r="L45" i="19"/>
  <c r="G69" i="14"/>
  <c r="U50" i="14"/>
  <c r="G49" i="20"/>
  <c r="E46" i="25"/>
  <c r="E72" i="21"/>
  <c r="G14" i="20"/>
  <c r="J71" i="19"/>
  <c r="E57" i="14"/>
  <c r="J42" i="28"/>
  <c r="G18" i="22"/>
  <c r="E26" i="20"/>
  <c r="I31" i="19"/>
  <c r="E21" i="15"/>
  <c r="T41" i="14"/>
  <c r="F7" i="14"/>
  <c r="J48" i="25"/>
  <c r="K10" i="22"/>
  <c r="G17" i="20"/>
  <c r="E36" i="19"/>
  <c r="E55" i="16"/>
  <c r="R60" i="14"/>
  <c r="D26" i="14"/>
  <c r="E52" i="13"/>
  <c r="H68" i="14"/>
  <c r="K70" i="13"/>
  <c r="H14" i="13"/>
  <c r="D20" i="9"/>
  <c r="E68" i="5"/>
  <c r="E67" i="4"/>
  <c r="E17" i="4"/>
  <c r="E23" i="21"/>
  <c r="D16" i="17"/>
  <c r="S52" i="14"/>
  <c r="E23" i="14"/>
  <c r="H63" i="13"/>
  <c r="G39" i="13"/>
  <c r="G23" i="13"/>
  <c r="G7" i="13"/>
  <c r="D17" i="12"/>
  <c r="F41" i="11"/>
  <c r="D58" i="10"/>
  <c r="D40" i="8"/>
  <c r="D31" i="7"/>
  <c r="D66" i="6"/>
  <c r="D53" i="6"/>
  <c r="D39" i="6"/>
  <c r="D26" i="6"/>
  <c r="D13" i="6"/>
  <c r="D60" i="5"/>
  <c r="D34" i="5"/>
  <c r="D8" i="5"/>
  <c r="J64" i="4"/>
  <c r="G22" i="29"/>
  <c r="G8" i="21"/>
  <c r="F27" i="19"/>
  <c r="U67" i="14"/>
  <c r="S46" i="14"/>
  <c r="F29" i="14"/>
  <c r="S14" i="14"/>
  <c r="M66" i="13"/>
  <c r="L47" i="13"/>
  <c r="F35" i="13"/>
  <c r="F23" i="13"/>
  <c r="F11" i="13"/>
  <c r="E50" i="11"/>
  <c r="E14" i="11"/>
  <c r="D30" i="9"/>
  <c r="O67" i="4"/>
  <c r="O55" i="4"/>
  <c r="O43" i="4"/>
  <c r="H13" i="29"/>
  <c r="I15" i="22"/>
  <c r="D60" i="19"/>
  <c r="D7" i="18"/>
  <c r="H63" i="14"/>
  <c r="M45" i="14"/>
  <c r="E29" i="14"/>
  <c r="O15" i="14"/>
  <c r="H70" i="13"/>
  <c r="H52" i="13"/>
  <c r="E38" i="13"/>
  <c r="E26" i="13"/>
  <c r="E14" i="13"/>
  <c r="E56" i="12"/>
  <c r="E8" i="12"/>
  <c r="D38" i="11"/>
  <c r="D56" i="10"/>
  <c r="D38" i="8"/>
  <c r="E34" i="7"/>
  <c r="N67" i="6"/>
  <c r="N55" i="6"/>
  <c r="N43" i="6"/>
  <c r="N31" i="6"/>
  <c r="N19" i="6"/>
  <c r="N7" i="6"/>
  <c r="H49" i="5"/>
  <c r="H25" i="5"/>
  <c r="D58" i="27"/>
  <c r="D35" i="21"/>
  <c r="O40" i="19"/>
  <c r="P67" i="14"/>
  <c r="N49" i="14"/>
  <c r="P32" i="14"/>
  <c r="K18" i="14"/>
  <c r="H7" i="14"/>
  <c r="M55" i="13"/>
  <c r="D68" i="12"/>
  <c r="D34" i="23"/>
  <c r="D10" i="22"/>
  <c r="F16" i="20"/>
  <c r="N38" i="19"/>
  <c r="J43" i="19"/>
  <c r="L56" i="14"/>
  <c r="I29" i="28"/>
  <c r="K15" i="22"/>
  <c r="G24" i="20"/>
  <c r="L30" i="19"/>
  <c r="F16" i="15"/>
  <c r="H41" i="14"/>
  <c r="F71" i="13"/>
  <c r="J44" i="25"/>
  <c r="I9" i="22"/>
  <c r="I15" i="20"/>
  <c r="H35" i="19"/>
  <c r="E51" i="16"/>
  <c r="F60" i="14"/>
  <c r="K25" i="14"/>
  <c r="E51" i="13"/>
  <c r="P66" i="14"/>
  <c r="I69" i="13"/>
  <c r="H13" i="13"/>
  <c r="D8" i="9"/>
  <c r="E66" i="5"/>
  <c r="E65" i="4"/>
  <c r="E15" i="4"/>
  <c r="D67" i="20"/>
  <c r="D31" i="16"/>
  <c r="J48" i="14"/>
  <c r="U21" i="14"/>
  <c r="N60" i="13"/>
  <c r="G38" i="13"/>
  <c r="G21" i="13"/>
  <c r="D69" i="12"/>
  <c r="D13" i="12"/>
  <c r="F38" i="11"/>
  <c r="D46" i="10"/>
  <c r="D28" i="8"/>
  <c r="D27" i="7"/>
  <c r="D65" i="6"/>
  <c r="D51" i="6"/>
  <c r="D38" i="6"/>
  <c r="D25" i="6"/>
  <c r="D12" i="6"/>
  <c r="D58" i="5"/>
  <c r="D32" i="5"/>
  <c r="J72" i="4"/>
  <c r="P63" i="4"/>
  <c r="E66" i="25"/>
  <c r="H56" i="20"/>
  <c r="I22" i="19"/>
  <c r="S64" i="14"/>
  <c r="N45" i="14"/>
  <c r="T27" i="14"/>
  <c r="S13" i="14"/>
  <c r="K65" i="13"/>
  <c r="K46" i="13"/>
  <c r="F34" i="13"/>
  <c r="F22" i="13"/>
  <c r="F10" i="13"/>
  <c r="E47" i="11"/>
  <c r="E11" i="11"/>
  <c r="D18" i="9"/>
  <c r="I66" i="4"/>
  <c r="I54" i="4"/>
  <c r="I42" i="4"/>
  <c r="I41" i="28"/>
  <c r="F8" i="22"/>
  <c r="G55" i="19"/>
  <c r="D51" i="16"/>
  <c r="P61" i="14"/>
  <c r="H44" i="14"/>
  <c r="S27" i="14"/>
  <c r="O14" i="14"/>
  <c r="N67" i="13"/>
  <c r="N49" i="13"/>
  <c r="E37" i="13"/>
  <c r="E25" i="13"/>
  <c r="E13" i="13"/>
  <c r="E52" i="12"/>
  <c r="D71" i="11"/>
  <c r="D35" i="11"/>
  <c r="D44" i="10"/>
  <c r="D26" i="8"/>
  <c r="E30" i="7"/>
  <c r="N66" i="6"/>
  <c r="N54" i="6"/>
  <c r="N42" i="6"/>
  <c r="N30" i="6"/>
  <c r="N18" i="6"/>
  <c r="H71" i="5"/>
  <c r="H47" i="5"/>
  <c r="H23" i="5"/>
  <c r="E37" i="26"/>
  <c r="G20" i="21"/>
  <c r="F31" i="19"/>
  <c r="E66" i="14"/>
  <c r="D48" i="14"/>
  <c r="D12" i="23"/>
  <c r="L8" i="22"/>
  <c r="H14" i="20"/>
  <c r="Q37" i="19"/>
  <c r="M42" i="19"/>
  <c r="S43" i="14"/>
  <c r="K48" i="25"/>
  <c r="G59" i="21"/>
  <c r="I71" i="19"/>
  <c r="I19" i="19"/>
  <c r="K68" i="14"/>
  <c r="P33" i="14"/>
  <c r="F61" i="13"/>
  <c r="D57" i="24"/>
  <c r="F47" i="21"/>
  <c r="E68" i="19"/>
  <c r="K26" i="19"/>
  <c r="E7" i="16"/>
  <c r="N52" i="14"/>
  <c r="S17" i="14"/>
  <c r="D17" i="23"/>
  <c r="K48" i="14"/>
  <c r="M53" i="13"/>
  <c r="E65" i="12"/>
  <c r="D65" i="8"/>
  <c r="E50" i="5"/>
  <c r="E63" i="4"/>
  <c r="E13" i="4"/>
  <c r="I56" i="20"/>
  <c r="D7" i="16"/>
  <c r="M44" i="14"/>
  <c r="T20" i="14"/>
  <c r="L59" i="13"/>
  <c r="G37" i="13"/>
  <c r="G20" i="13"/>
  <c r="D65" i="12"/>
  <c r="D9" i="12"/>
  <c r="F35" i="11"/>
  <c r="D34" i="10"/>
  <c r="D16" i="8"/>
  <c r="D23" i="7"/>
  <c r="D63" i="6"/>
  <c r="D50" i="6"/>
  <c r="D37" i="6"/>
  <c r="D24" i="6"/>
  <c r="D11" i="6"/>
  <c r="D56" i="5"/>
  <c r="D30" i="5"/>
  <c r="P71" i="4"/>
  <c r="D63" i="4"/>
  <c r="I39" i="25"/>
  <c r="F46" i="20"/>
  <c r="O12" i="19"/>
  <c r="L63" i="14"/>
  <c r="I44" i="14"/>
  <c r="O26" i="14"/>
  <c r="U12" i="14"/>
  <c r="I64" i="13"/>
  <c r="J45" i="13"/>
  <c r="F33" i="13"/>
  <c r="F21" i="13"/>
  <c r="F9" i="13"/>
  <c r="E44" i="11"/>
  <c r="E8" i="11"/>
  <c r="D63" i="8"/>
  <c r="O65" i="4"/>
  <c r="O53" i="4"/>
  <c r="O41" i="4"/>
  <c r="E58" i="27"/>
  <c r="D64" i="21"/>
  <c r="J50" i="19"/>
  <c r="D27" i="16"/>
  <c r="I60" i="14"/>
  <c r="Q41" i="14"/>
  <c r="N26" i="14"/>
  <c r="Q13" i="14"/>
  <c r="L66" i="13"/>
  <c r="L48" i="13"/>
  <c r="E36" i="13"/>
  <c r="E24" i="13"/>
  <c r="E12" i="13"/>
  <c r="E48" i="12"/>
  <c r="D68" i="11"/>
  <c r="D32" i="11"/>
  <c r="D32" i="10"/>
  <c r="D14" i="8"/>
  <c r="E26" i="7"/>
  <c r="N65" i="6"/>
  <c r="N53" i="6"/>
  <c r="J57" i="14"/>
  <c r="H9" i="20"/>
  <c r="F29" i="19"/>
  <c r="D44" i="17"/>
  <c r="M14" i="19"/>
  <c r="G43" i="14"/>
  <c r="K44" i="25"/>
  <c r="E57" i="21"/>
  <c r="L70" i="19"/>
  <c r="L18" i="19"/>
  <c r="R67" i="14"/>
  <c r="D33" i="14"/>
  <c r="F59" i="13"/>
  <c r="D45" i="24"/>
  <c r="D45" i="21"/>
  <c r="H67" i="19"/>
  <c r="N25" i="19"/>
  <c r="F71" i="15"/>
  <c r="U51" i="14"/>
  <c r="G17" i="14"/>
  <c r="L64" i="22"/>
  <c r="E47" i="14"/>
  <c r="K52" i="13"/>
  <c r="E57" i="12"/>
  <c r="D53" i="8"/>
  <c r="E48" i="5"/>
  <c r="E61" i="4"/>
  <c r="E11" i="4"/>
  <c r="G46" i="20"/>
  <c r="G61" i="15"/>
  <c r="Q40" i="14"/>
  <c r="P17" i="14"/>
  <c r="J58" i="13"/>
  <c r="G35" i="13"/>
  <c r="G19" i="13"/>
  <c r="D61" i="12"/>
  <c r="F71" i="11"/>
  <c r="F32" i="11"/>
  <c r="D22" i="10"/>
  <c r="D71" i="7"/>
  <c r="D15" i="7"/>
  <c r="D62" i="6"/>
  <c r="D49" i="6"/>
  <c r="D36" i="6"/>
  <c r="D23" i="6"/>
  <c r="D10" i="6"/>
  <c r="D54" i="5"/>
  <c r="D28" i="5"/>
  <c r="D71" i="4"/>
  <c r="J62" i="4"/>
  <c r="I15" i="25"/>
  <c r="I25" i="20"/>
  <c r="D18" i="18"/>
  <c r="U61" i="14"/>
  <c r="D43" i="14"/>
  <c r="J25" i="14"/>
  <c r="U11" i="14"/>
  <c r="G63" i="13"/>
  <c r="I44" i="13"/>
  <c r="F32" i="13"/>
  <c r="F20" i="13"/>
  <c r="F8" i="13"/>
  <c r="E41" i="11"/>
  <c r="D69" i="10"/>
  <c r="D51" i="8"/>
  <c r="I64" i="4"/>
  <c r="I52" i="4"/>
  <c r="I40" i="4"/>
  <c r="F37" i="26"/>
  <c r="G49" i="21"/>
  <c r="M45" i="19"/>
  <c r="E59" i="15"/>
  <c r="R58" i="14"/>
  <c r="L40" i="14"/>
  <c r="I25" i="14"/>
  <c r="Q12" i="14"/>
  <c r="J65" i="13"/>
  <c r="K47" i="13"/>
  <c r="E35" i="13"/>
  <c r="E23" i="13"/>
  <c r="E11" i="13"/>
  <c r="E44" i="12"/>
  <c r="D65" i="11"/>
  <c r="D29" i="11"/>
  <c r="D20" i="10"/>
  <c r="E70" i="7"/>
  <c r="E22" i="7"/>
  <c r="N64" i="6"/>
  <c r="N52" i="6"/>
  <c r="N40" i="6"/>
  <c r="N28" i="6"/>
  <c r="N16" i="6"/>
  <c r="H67" i="5"/>
  <c r="H43" i="5"/>
  <c r="H19" i="5"/>
  <c r="I35" i="25"/>
  <c r="H44" i="20"/>
  <c r="L21" i="19"/>
  <c r="G63" i="14"/>
  <c r="I45" i="14"/>
  <c r="T28" i="14"/>
  <c r="N15" i="14"/>
  <c r="G70" i="13"/>
  <c r="G52" i="13"/>
  <c r="D56" i="12"/>
  <c r="Q56" i="14"/>
  <c r="J72" i="19"/>
  <c r="I28" i="19"/>
  <c r="D32" i="17"/>
  <c r="P13" i="19"/>
  <c r="N42" i="14"/>
  <c r="K36" i="25"/>
  <c r="F52" i="21"/>
  <c r="O69" i="19"/>
  <c r="F16" i="19"/>
  <c r="F67" i="14"/>
  <c r="K32" i="14"/>
  <c r="F58" i="13"/>
  <c r="D33" i="24"/>
  <c r="G42" i="21"/>
  <c r="K66" i="19"/>
  <c r="Q24" i="19"/>
  <c r="D69" i="15"/>
  <c r="I51" i="14"/>
  <c r="N16" i="14"/>
  <c r="E53" i="22"/>
  <c r="S45" i="14"/>
  <c r="I51" i="13"/>
  <c r="E53" i="12"/>
  <c r="E55" i="7"/>
  <c r="E46" i="5"/>
  <c r="E59" i="4"/>
  <c r="H22" i="29"/>
  <c r="J70" i="19"/>
  <c r="E47" i="15"/>
  <c r="L39" i="14"/>
  <c r="T14" i="14"/>
  <c r="H57" i="13"/>
  <c r="G33" i="13"/>
  <c r="G18" i="13"/>
  <c r="D57" i="12"/>
  <c r="F68" i="11"/>
  <c r="F29" i="11"/>
  <c r="D10" i="10"/>
  <c r="D63" i="7"/>
  <c r="D11" i="7"/>
  <c r="D61" i="6"/>
  <c r="D48" i="6"/>
  <c r="D35" i="6"/>
  <c r="D22" i="6"/>
  <c r="D9" i="6"/>
  <c r="D52" i="5"/>
  <c r="D26" i="5"/>
  <c r="J70" i="4"/>
  <c r="P61" i="4"/>
  <c r="H51" i="22"/>
  <c r="G15" i="20"/>
  <c r="D15" i="17"/>
  <c r="J60" i="14"/>
  <c r="R41" i="14"/>
  <c r="E24" i="14"/>
  <c r="D11" i="14"/>
  <c r="M60" i="13"/>
  <c r="H43" i="13"/>
  <c r="F31" i="13"/>
  <c r="F19" i="13"/>
  <c r="F7" i="13"/>
  <c r="E38" i="11"/>
  <c r="D57" i="10"/>
  <c r="D39" i="8"/>
  <c r="O63" i="4"/>
  <c r="O51" i="4"/>
  <c r="O39" i="4"/>
  <c r="D36" i="25"/>
  <c r="E35" i="21"/>
  <c r="P40" i="19"/>
  <c r="F30" i="15"/>
  <c r="G57" i="14"/>
  <c r="G39" i="14"/>
  <c r="D24" i="14"/>
  <c r="S11" i="14"/>
  <c r="H64" i="13"/>
  <c r="J46" i="13"/>
  <c r="E34" i="13"/>
  <c r="E22" i="13"/>
  <c r="E10" i="13"/>
  <c r="E40" i="12"/>
  <c r="D62" i="11"/>
  <c r="D26" i="11"/>
  <c r="D8" i="10"/>
  <c r="E66" i="7"/>
  <c r="E18" i="7"/>
  <c r="N63" i="6"/>
  <c r="N51" i="6"/>
  <c r="N39" i="6"/>
  <c r="N27" i="6"/>
  <c r="N15" i="6"/>
  <c r="H65" i="5"/>
  <c r="H41" i="5"/>
  <c r="H17" i="5"/>
  <c r="I11" i="25"/>
  <c r="F34" i="20"/>
  <c r="O16" i="19"/>
  <c r="E61" i="20"/>
  <c r="M31" i="19"/>
  <c r="F31" i="15"/>
  <c r="G34" i="29"/>
  <c r="D28" i="16"/>
  <c r="G31" i="14"/>
  <c r="D70" i="23"/>
  <c r="F16" i="21"/>
  <c r="L58" i="19"/>
  <c r="D69" i="18"/>
  <c r="N59" i="14"/>
  <c r="S24" i="14"/>
  <c r="F47" i="13"/>
  <c r="E57" i="22"/>
  <c r="D9" i="21"/>
  <c r="N57" i="19"/>
  <c r="E16" i="19"/>
  <c r="F35" i="15"/>
  <c r="Q43" i="14"/>
  <c r="H10" i="14"/>
  <c r="F58" i="20"/>
  <c r="U31" i="14"/>
  <c r="H39" i="13"/>
  <c r="E49" i="12"/>
  <c r="E51" i="7"/>
  <c r="E44" i="5"/>
  <c r="E43" i="4"/>
  <c r="D40" i="25"/>
  <c r="D56" i="19"/>
  <c r="F18" i="15"/>
  <c r="G38" i="14"/>
  <c r="E11" i="14"/>
  <c r="J52" i="13"/>
  <c r="G32" i="13"/>
  <c r="G17" i="13"/>
  <c r="D53" i="12"/>
  <c r="F65" i="11"/>
  <c r="F26" i="11"/>
  <c r="D55" i="9"/>
  <c r="D59" i="7"/>
  <c r="D7" i="7"/>
  <c r="D60" i="6"/>
  <c r="D47" i="6"/>
  <c r="D34" i="6"/>
  <c r="D21" i="6"/>
  <c r="D8" i="6"/>
  <c r="D50" i="5"/>
  <c r="D24" i="5"/>
  <c r="P69" i="4"/>
  <c r="J60" i="4"/>
  <c r="L41" i="22"/>
  <c r="I70" i="19"/>
  <c r="F61" i="15"/>
  <c r="S58" i="14"/>
  <c r="M40" i="14"/>
  <c r="D23" i="14"/>
  <c r="D10" i="14"/>
  <c r="K59" i="13"/>
  <c r="G42" i="13"/>
  <c r="F30" i="13"/>
  <c r="F18" i="13"/>
  <c r="E71" i="11"/>
  <c r="E35" i="11"/>
  <c r="D45" i="10"/>
  <c r="D27" i="8"/>
  <c r="I62" i="4"/>
  <c r="I50" i="4"/>
  <c r="I38" i="4"/>
  <c r="D12" i="25"/>
  <c r="F65" i="20"/>
  <c r="D36" i="19"/>
  <c r="D16" i="15"/>
  <c r="P55" i="14"/>
  <c r="U37" i="14"/>
  <c r="S22" i="14"/>
  <c r="S10" i="14"/>
  <c r="N61" i="13"/>
  <c r="I45" i="13"/>
  <c r="E33" i="13"/>
  <c r="E21" i="13"/>
  <c r="E9" i="13"/>
  <c r="E36" i="12"/>
  <c r="D59" i="11"/>
  <c r="D23" i="11"/>
  <c r="D65" i="9"/>
  <c r="E62" i="7"/>
  <c r="E14" i="7"/>
  <c r="N62" i="6"/>
  <c r="N50" i="6"/>
  <c r="N38" i="6"/>
  <c r="N26" i="6"/>
  <c r="N14" i="6"/>
  <c r="H63" i="5"/>
  <c r="H39" i="5"/>
  <c r="H15" i="5"/>
  <c r="K60" i="22"/>
  <c r="D24" i="20"/>
  <c r="F7" i="19"/>
  <c r="E60" i="14"/>
  <c r="R42" i="14"/>
  <c r="J26" i="14"/>
  <c r="P13" i="14"/>
  <c r="K66" i="13"/>
  <c r="K48" i="13"/>
  <c r="D48" i="12"/>
  <c r="D55" i="10"/>
  <c r="D37" i="8"/>
  <c r="D34" i="7"/>
  <c r="M67" i="6"/>
  <c r="M55" i="6"/>
  <c r="M43" i="6"/>
  <c r="M31" i="6"/>
  <c r="M19" i="6"/>
  <c r="M7" i="6"/>
  <c r="G49" i="5"/>
  <c r="G25" i="5"/>
  <c r="M71" i="4"/>
  <c r="M63" i="4"/>
  <c r="M55" i="4"/>
  <c r="M47" i="4"/>
  <c r="M39" i="4"/>
  <c r="M31" i="4"/>
  <c r="M23" i="4"/>
  <c r="F30" i="22"/>
  <c r="E12" i="20"/>
  <c r="D16" i="19"/>
  <c r="M70" i="14"/>
  <c r="G59" i="20"/>
  <c r="P30" i="19"/>
  <c r="D29" i="15"/>
  <c r="G25" i="29"/>
  <c r="D24" i="16"/>
  <c r="I29" i="14"/>
  <c r="D46" i="23"/>
  <c r="D14" i="21"/>
  <c r="O57" i="19"/>
  <c r="D45" i="18"/>
  <c r="U58" i="14"/>
  <c r="G24" i="14"/>
  <c r="F46" i="13"/>
  <c r="G55" i="22"/>
  <c r="F72" i="20"/>
  <c r="Q56" i="19"/>
  <c r="H15" i="19"/>
  <c r="D33" i="15"/>
  <c r="E43" i="14"/>
  <c r="O9" i="14"/>
  <c r="D48" i="20"/>
  <c r="P30" i="14"/>
  <c r="H38" i="13"/>
  <c r="E17" i="12"/>
  <c r="E47" i="7"/>
  <c r="E42" i="5"/>
  <c r="E41" i="4"/>
  <c r="D16" i="25"/>
  <c r="J46" i="19"/>
  <c r="N69" i="14"/>
  <c r="U36" i="14"/>
  <c r="E10" i="14"/>
  <c r="M47" i="13"/>
  <c r="G31" i="13"/>
  <c r="G15" i="13"/>
  <c r="D49" i="12"/>
  <c r="F62" i="11"/>
  <c r="F20" i="11"/>
  <c r="D43" i="9"/>
  <c r="D55" i="7"/>
  <c r="D72" i="6"/>
  <c r="D59" i="6"/>
  <c r="D46" i="6"/>
  <c r="D33" i="6"/>
  <c r="D20" i="6"/>
  <c r="D7" i="6"/>
  <c r="D48" i="5"/>
  <c r="D22" i="5"/>
  <c r="J68" i="4"/>
  <c r="P59" i="4"/>
  <c r="I24" i="22"/>
  <c r="L65" i="19"/>
  <c r="D47" i="15"/>
  <c r="H57" i="14"/>
  <c r="H39" i="14"/>
  <c r="T21" i="14"/>
  <c r="F9" i="14"/>
  <c r="I58" i="13"/>
  <c r="F41" i="13"/>
  <c r="F29" i="13"/>
  <c r="F17" i="13"/>
  <c r="E68" i="11"/>
  <c r="E32" i="11"/>
  <c r="D33" i="10"/>
  <c r="D15" i="8"/>
  <c r="O61" i="4"/>
  <c r="O49" i="4"/>
  <c r="O37" i="4"/>
  <c r="D19" i="24"/>
  <c r="D55" i="20"/>
  <c r="G31" i="19"/>
  <c r="J72" i="14"/>
  <c r="E54" i="14"/>
  <c r="P36" i="14"/>
  <c r="S21" i="14"/>
  <c r="U9" i="14"/>
  <c r="L60" i="13"/>
  <c r="H44" i="13"/>
  <c r="E32" i="13"/>
  <c r="E20" i="13"/>
  <c r="E8" i="13"/>
  <c r="E32" i="12"/>
  <c r="D56" i="11"/>
  <c r="D20" i="11"/>
  <c r="D53" i="9"/>
  <c r="E58" i="7"/>
  <c r="E10" i="7"/>
  <c r="N61" i="6"/>
  <c r="N49" i="6"/>
  <c r="N37" i="6"/>
  <c r="N25" i="6"/>
  <c r="N13" i="6"/>
  <c r="H61" i="5"/>
  <c r="H37" i="5"/>
  <c r="H13" i="5"/>
  <c r="G40" i="22"/>
  <c r="I13" i="20"/>
  <c r="D59" i="15"/>
  <c r="M58" i="14"/>
  <c r="H17" i="19"/>
  <c r="D23" i="23"/>
  <c r="F45" i="13"/>
  <c r="L42" i="14"/>
  <c r="E43" i="7"/>
  <c r="P35" i="14"/>
  <c r="F56" i="11"/>
  <c r="D45" i="6"/>
  <c r="P67" i="4"/>
  <c r="Q36" i="14"/>
  <c r="F16" i="13"/>
  <c r="I48" i="4"/>
  <c r="Q52" i="14"/>
  <c r="E31" i="13"/>
  <c r="D41" i="9"/>
  <c r="N35" i="6"/>
  <c r="H33" i="5"/>
  <c r="E30" i="15"/>
  <c r="F30" i="14"/>
  <c r="D8" i="14"/>
  <c r="J47" i="13"/>
  <c r="D24" i="12"/>
  <c r="D28" i="9"/>
  <c r="D42" i="7"/>
  <c r="M66" i="6"/>
  <c r="M52" i="6"/>
  <c r="M37" i="6"/>
  <c r="M23" i="6"/>
  <c r="M9" i="6"/>
  <c r="G47" i="5"/>
  <c r="G19" i="5"/>
  <c r="M67" i="4"/>
  <c r="G58" i="4"/>
  <c r="S48" i="4"/>
  <c r="S38" i="4"/>
  <c r="M29" i="4"/>
  <c r="D8" i="25"/>
  <c r="F53" i="20"/>
  <c r="M25" i="19"/>
  <c r="F69" i="14"/>
  <c r="R47" i="14"/>
  <c r="E30" i="14"/>
  <c r="M14" i="14"/>
  <c r="H65" i="13"/>
  <c r="H46" i="13"/>
  <c r="F40" i="11"/>
  <c r="D54" i="10"/>
  <c r="D24" i="8"/>
  <c r="L61" i="6"/>
  <c r="M34" i="28"/>
  <c r="G32" i="21"/>
  <c r="I30" i="19"/>
  <c r="J67" i="14"/>
  <c r="G45" i="14"/>
  <c r="R28" i="14"/>
  <c r="N13" i="14"/>
  <c r="G65" i="13"/>
  <c r="G46" i="13"/>
  <c r="N30" i="13"/>
  <c r="N17" i="13"/>
  <c r="E63" i="12"/>
  <c r="E11" i="12"/>
  <c r="E37" i="11"/>
  <c r="D41" i="10"/>
  <c r="D23" i="8"/>
  <c r="E29" i="7"/>
  <c r="E59" i="5"/>
  <c r="E35" i="5"/>
  <c r="E11" i="5"/>
  <c r="E54" i="4"/>
  <c r="E30" i="4"/>
  <c r="H37" i="22"/>
  <c r="G10" i="20"/>
  <c r="D20" i="19"/>
  <c r="R71" i="14"/>
  <c r="Q53" i="14"/>
  <c r="N37" i="14"/>
  <c r="L21" i="14"/>
  <c r="N9" i="14"/>
  <c r="N57" i="13"/>
  <c r="M40" i="13"/>
  <c r="M28" i="13"/>
  <c r="M16" i="13"/>
  <c r="D63" i="12"/>
  <c r="D15" i="12"/>
  <c r="D43" i="11"/>
  <c r="D7" i="11"/>
  <c r="D58" i="8"/>
  <c r="D41" i="7"/>
  <c r="J69" i="6"/>
  <c r="J57" i="6"/>
  <c r="J45" i="6"/>
  <c r="J33" i="6"/>
  <c r="J21" i="6"/>
  <c r="J9" i="6"/>
  <c r="K16" i="19"/>
  <c r="K48" i="22"/>
  <c r="D62" i="27"/>
  <c r="M35" i="14"/>
  <c r="E39" i="7"/>
  <c r="T31" i="14"/>
  <c r="F53" i="11"/>
  <c r="D44" i="6"/>
  <c r="D67" i="4"/>
  <c r="L35" i="14"/>
  <c r="F15" i="13"/>
  <c r="O47" i="4"/>
  <c r="G51" i="14"/>
  <c r="E30" i="13"/>
  <c r="D29" i="9"/>
  <c r="N29" i="6"/>
  <c r="H21" i="5"/>
  <c r="Q64" i="14"/>
  <c r="O27" i="14"/>
  <c r="K72" i="13"/>
  <c r="I46" i="13"/>
  <c r="D20" i="12"/>
  <c r="D16" i="9"/>
  <c r="D38" i="7"/>
  <c r="M65" i="6"/>
  <c r="M50" i="6"/>
  <c r="M36" i="6"/>
  <c r="M22" i="6"/>
  <c r="M8" i="6"/>
  <c r="G45" i="5"/>
  <c r="G15" i="5"/>
  <c r="S66" i="4"/>
  <c r="M57" i="4"/>
  <c r="G48" i="4"/>
  <c r="G38" i="4"/>
  <c r="G28" i="4"/>
  <c r="D11" i="24"/>
  <c r="D43" i="20"/>
  <c r="P20" i="19"/>
  <c r="O67" i="14"/>
  <c r="M46" i="14"/>
  <c r="N27" i="14"/>
  <c r="O13" i="14"/>
  <c r="N62" i="13"/>
  <c r="G45" i="13"/>
  <c r="F37" i="11"/>
  <c r="D42" i="10"/>
  <c r="D12" i="8"/>
  <c r="L60" i="6"/>
  <c r="D34" i="27"/>
  <c r="E18" i="21"/>
  <c r="L25" i="19"/>
  <c r="T62" i="14"/>
  <c r="U43" i="14"/>
  <c r="M27" i="14"/>
  <c r="N12" i="14"/>
  <c r="M62" i="13"/>
  <c r="E45" i="13"/>
  <c r="N29" i="13"/>
  <c r="N16" i="13"/>
  <c r="E59" i="12"/>
  <c r="E7" i="12"/>
  <c r="E34" i="11"/>
  <c r="D29" i="10"/>
  <c r="D11" i="8"/>
  <c r="E25" i="7"/>
  <c r="E57" i="5"/>
  <c r="E33" i="5"/>
  <c r="E9" i="5"/>
  <c r="E52" i="4"/>
  <c r="E28" i="4"/>
  <c r="L28" i="22"/>
  <c r="P72" i="19"/>
  <c r="G15" i="19"/>
  <c r="K70" i="14"/>
  <c r="F52" i="14"/>
  <c r="I36" i="14"/>
  <c r="I20" i="14"/>
  <c r="P8" i="14"/>
  <c r="L56" i="13"/>
  <c r="M39" i="13"/>
  <c r="M27" i="13"/>
  <c r="M15" i="13"/>
  <c r="D59" i="12"/>
  <c r="D11" i="12"/>
  <c r="D40" i="11"/>
  <c r="D64" i="10"/>
  <c r="D46" i="8"/>
  <c r="D37" i="7"/>
  <c r="J68" i="6"/>
  <c r="J56" i="6"/>
  <c r="J44" i="6"/>
  <c r="D29" i="16"/>
  <c r="G11" i="21"/>
  <c r="I53" i="22"/>
  <c r="J8" i="14"/>
  <c r="E26" i="5"/>
  <c r="G9" i="14"/>
  <c r="F17" i="11"/>
  <c r="D32" i="6"/>
  <c r="D59" i="4"/>
  <c r="S20" i="14"/>
  <c r="E65" i="11"/>
  <c r="I36" i="4"/>
  <c r="K35" i="14"/>
  <c r="E19" i="13"/>
  <c r="E54" i="7"/>
  <c r="N24" i="6"/>
  <c r="H11" i="5"/>
  <c r="O61" i="14"/>
  <c r="E25" i="14"/>
  <c r="I71" i="13"/>
  <c r="H45" i="13"/>
  <c r="D16" i="12"/>
  <c r="D61" i="8"/>
  <c r="D30" i="7"/>
  <c r="M64" i="6"/>
  <c r="M49" i="6"/>
  <c r="M35" i="6"/>
  <c r="M21" i="6"/>
  <c r="G71" i="5"/>
  <c r="G43" i="5"/>
  <c r="G13" i="5"/>
  <c r="G66" i="4"/>
  <c r="S56" i="4"/>
  <c r="S46" i="4"/>
  <c r="M37" i="4"/>
  <c r="M27" i="4"/>
  <c r="D71" i="22"/>
  <c r="I32" i="20"/>
  <c r="G11" i="19"/>
  <c r="D66" i="14"/>
  <c r="Q42" i="14"/>
  <c r="I26" i="14"/>
  <c r="O12" i="14"/>
  <c r="L61" i="13"/>
  <c r="E44" i="13"/>
  <c r="F34" i="11"/>
  <c r="D30" i="10"/>
  <c r="L72" i="6"/>
  <c r="L59" i="6"/>
  <c r="G27" i="26"/>
  <c r="G63" i="20"/>
  <c r="F11" i="19"/>
  <c r="J61" i="14"/>
  <c r="P42" i="14"/>
  <c r="H26" i="14"/>
  <c r="P11" i="14"/>
  <c r="K61" i="13"/>
  <c r="N41" i="13"/>
  <c r="N28" i="13"/>
  <c r="N15" i="13"/>
  <c r="E55" i="12"/>
  <c r="E70" i="11"/>
  <c r="E28" i="11"/>
  <c r="D17" i="10"/>
  <c r="E69" i="7"/>
  <c r="E21" i="7"/>
  <c r="E55" i="5"/>
  <c r="E31" i="5"/>
  <c r="E7" i="5"/>
  <c r="E50" i="4"/>
  <c r="H49" i="29"/>
  <c r="K20" i="22"/>
  <c r="D68" i="19"/>
  <c r="J10" i="19"/>
  <c r="T68" i="14"/>
  <c r="O50" i="14"/>
  <c r="D35" i="14"/>
  <c r="I19" i="14"/>
  <c r="T7" i="14"/>
  <c r="J55" i="13"/>
  <c r="M38" i="13"/>
  <c r="M26" i="13"/>
  <c r="M14" i="13"/>
  <c r="D55" i="12"/>
  <c r="D7" i="12"/>
  <c r="D37" i="11"/>
  <c r="D52" i="10"/>
  <c r="D34" i="8"/>
  <c r="D33" i="7"/>
  <c r="D21" i="16"/>
  <c r="F55" i="20"/>
  <c r="F33" i="22"/>
  <c r="E65" i="13"/>
  <c r="E24" i="5"/>
  <c r="H8" i="14"/>
  <c r="F14" i="11"/>
  <c r="D31" i="6"/>
  <c r="J58" i="4"/>
  <c r="P19" i="14"/>
  <c r="E62" i="11"/>
  <c r="O35" i="4"/>
  <c r="F34" i="14"/>
  <c r="E18" i="13"/>
  <c r="E50" i="7"/>
  <c r="N23" i="6"/>
  <c r="H9" i="5"/>
  <c r="F57" i="14"/>
  <c r="S23" i="14"/>
  <c r="M67" i="13"/>
  <c r="E43" i="13"/>
  <c r="D12" i="12"/>
  <c r="D49" i="8"/>
  <c r="D26" i="7"/>
  <c r="M62" i="6"/>
  <c r="M48" i="6"/>
  <c r="M34" i="6"/>
  <c r="M20" i="6"/>
  <c r="G69" i="5"/>
  <c r="G39" i="5"/>
  <c r="G11" i="5"/>
  <c r="M65" i="4"/>
  <c r="G56" i="4"/>
  <c r="G46" i="4"/>
  <c r="G36" i="4"/>
  <c r="S26" i="4"/>
  <c r="L58" i="22"/>
  <c r="G22" i="20"/>
  <c r="D67" i="18"/>
  <c r="U62" i="14"/>
  <c r="L41" i="14"/>
  <c r="D25" i="14"/>
  <c r="Q11" i="14"/>
  <c r="J60" i="13"/>
  <c r="F70" i="11"/>
  <c r="F31" i="11"/>
  <c r="D18" i="10"/>
  <c r="L71" i="6"/>
  <c r="L58" i="6"/>
  <c r="I55" i="25"/>
  <c r="H32" i="20"/>
  <c r="D66" i="18"/>
  <c r="R59" i="14"/>
  <c r="K41" i="14"/>
  <c r="Q23" i="14"/>
  <c r="P10" i="14"/>
  <c r="I60" i="13"/>
  <c r="N40" i="13"/>
  <c r="N27" i="13"/>
  <c r="N14" i="13"/>
  <c r="E51" i="12"/>
  <c r="E64" i="11"/>
  <c r="E25" i="11"/>
  <c r="D62" i="9"/>
  <c r="E65" i="7"/>
  <c r="E17" i="7"/>
  <c r="E53" i="5"/>
  <c r="E29" i="5"/>
  <c r="E72" i="4"/>
  <c r="E48" i="4"/>
  <c r="E10" i="27"/>
  <c r="D13" i="22"/>
  <c r="G63" i="19"/>
  <c r="D55" i="18"/>
  <c r="I67" i="14"/>
  <c r="D49" i="14"/>
  <c r="R33" i="14"/>
  <c r="F18" i="14"/>
  <c r="H72" i="13"/>
  <c r="H54" i="13"/>
  <c r="M37" i="13"/>
  <c r="M25" i="13"/>
  <c r="M13" i="13"/>
  <c r="D51" i="12"/>
  <c r="D70" i="11"/>
  <c r="D34" i="11"/>
  <c r="D40" i="10"/>
  <c r="D22" i="8"/>
  <c r="D29" i="7"/>
  <c r="J66" i="6"/>
  <c r="J54" i="6"/>
  <c r="J42" i="6"/>
  <c r="J30" i="6"/>
  <c r="J18" i="6"/>
  <c r="D71" i="5"/>
  <c r="D47" i="5"/>
  <c r="D59" i="24"/>
  <c r="F56" i="19"/>
  <c r="H70" i="20"/>
  <c r="I37" i="20"/>
  <c r="E39" i="4"/>
  <c r="K45" i="13"/>
  <c r="D31" i="9"/>
  <c r="D19" i="6"/>
  <c r="K16" i="22"/>
  <c r="G8" i="14"/>
  <c r="E29" i="11"/>
  <c r="L60" i="22"/>
  <c r="P20" i="14"/>
  <c r="E7" i="13"/>
  <c r="N72" i="6"/>
  <c r="N17" i="6"/>
  <c r="K60" i="25"/>
  <c r="O55" i="14"/>
  <c r="R22" i="14"/>
  <c r="I65" i="13"/>
  <c r="D72" i="12"/>
  <c r="D8" i="12"/>
  <c r="D25" i="8"/>
  <c r="D22" i="7"/>
  <c r="M61" i="6"/>
  <c r="M47" i="6"/>
  <c r="M33" i="6"/>
  <c r="M18" i="6"/>
  <c r="G67" i="5"/>
  <c r="G37" i="5"/>
  <c r="G9" i="5"/>
  <c r="S64" i="4"/>
  <c r="S54" i="4"/>
  <c r="M45" i="4"/>
  <c r="M35" i="4"/>
  <c r="G26" i="4"/>
  <c r="G48" i="22"/>
  <c r="P68" i="19"/>
  <c r="D64" i="17"/>
  <c r="N61" i="14"/>
  <c r="G40" i="14"/>
  <c r="R23" i="14"/>
  <c r="Q10" i="14"/>
  <c r="H59" i="13"/>
  <c r="F67" i="11"/>
  <c r="F28" i="11"/>
  <c r="D63" i="9"/>
  <c r="L70" i="6"/>
  <c r="L57" i="6"/>
  <c r="I7" i="25"/>
  <c r="F22" i="20"/>
  <c r="D63" i="17"/>
  <c r="K58" i="14"/>
  <c r="F40" i="14"/>
  <c r="N22" i="14"/>
  <c r="R9" i="14"/>
  <c r="G59" i="13"/>
  <c r="N39" i="13"/>
  <c r="N26" i="13"/>
  <c r="N13" i="13"/>
  <c r="E43" i="12"/>
  <c r="E61" i="11"/>
  <c r="E22" i="11"/>
  <c r="D50" i="9"/>
  <c r="E61" i="7"/>
  <c r="E13" i="7"/>
  <c r="E51" i="5"/>
  <c r="E27" i="5"/>
  <c r="E70" i="4"/>
  <c r="E46" i="4"/>
  <c r="E18" i="26"/>
  <c r="E59" i="21"/>
  <c r="J58" i="19"/>
  <c r="D52" i="17"/>
  <c r="R65" i="14"/>
  <c r="P47" i="14"/>
  <c r="M32" i="14"/>
  <c r="F17" i="14"/>
  <c r="N69" i="13"/>
  <c r="N51" i="13"/>
  <c r="M36" i="13"/>
  <c r="M24" i="13"/>
  <c r="M12" i="13"/>
  <c r="D47" i="12"/>
  <c r="D67" i="11"/>
  <c r="D31" i="11"/>
  <c r="D28" i="10"/>
  <c r="D10" i="8"/>
  <c r="D25" i="7"/>
  <c r="J65" i="6"/>
  <c r="J53" i="6"/>
  <c r="J41" i="6"/>
  <c r="J29" i="6"/>
  <c r="J17" i="6"/>
  <c r="D69" i="5"/>
  <c r="D45" i="5"/>
  <c r="D21" i="5"/>
  <c r="D70" i="4"/>
  <c r="D47" i="24"/>
  <c r="O45" i="19"/>
  <c r="F48" i="20"/>
  <c r="O32" i="19"/>
  <c r="E37" i="4"/>
  <c r="J44" i="13"/>
  <c r="D19" i="9"/>
  <c r="D18" i="6"/>
  <c r="G9" i="22"/>
  <c r="J7" i="14"/>
  <c r="E26" i="11"/>
  <c r="D50" i="22"/>
  <c r="O19" i="14"/>
  <c r="E72" i="12"/>
  <c r="N71" i="6"/>
  <c r="N12" i="6"/>
  <c r="I31" i="22"/>
  <c r="N46" i="14"/>
  <c r="N19" i="14"/>
  <c r="G64" i="13"/>
  <c r="D64" i="12"/>
  <c r="D67" i="10"/>
  <c r="D13" i="8"/>
  <c r="D14" i="7"/>
  <c r="M60" i="6"/>
  <c r="M46" i="6"/>
  <c r="M32" i="6"/>
  <c r="M17" i="6"/>
  <c r="G63" i="5"/>
  <c r="G35" i="5"/>
  <c r="G7" i="5"/>
  <c r="G64" i="4"/>
  <c r="G54" i="4"/>
  <c r="G44" i="4"/>
  <c r="S34" i="4"/>
  <c r="M25" i="4"/>
  <c r="L38" i="22"/>
  <c r="D64" i="19"/>
  <c r="D47" i="16"/>
  <c r="D60" i="14"/>
  <c r="U38" i="14"/>
  <c r="Q22" i="14"/>
  <c r="S9" i="14"/>
  <c r="N56" i="13"/>
  <c r="F64" i="11"/>
  <c r="F25" i="11"/>
  <c r="D51" i="9"/>
  <c r="L69" i="6"/>
  <c r="L55" i="6"/>
  <c r="I58" i="22"/>
  <c r="D12" i="20"/>
  <c r="D71" i="15"/>
  <c r="T56" i="14"/>
  <c r="T38" i="14"/>
  <c r="M21" i="14"/>
  <c r="R8" i="14"/>
  <c r="M56" i="13"/>
  <c r="N38" i="13"/>
  <c r="N25" i="13"/>
  <c r="N11" i="13"/>
  <c r="E39" i="12"/>
  <c r="E58" i="11"/>
  <c r="E19" i="11"/>
  <c r="D38" i="9"/>
  <c r="E57" i="7"/>
  <c r="E9" i="7"/>
  <c r="E49" i="5"/>
  <c r="E25" i="5"/>
  <c r="E68" i="4"/>
  <c r="E44" i="4"/>
  <c r="D52" i="25"/>
  <c r="E29" i="22"/>
  <c r="D33" i="18"/>
  <c r="E56" i="19"/>
  <c r="K29" i="14"/>
  <c r="D31" i="24"/>
  <c r="G30" i="13"/>
  <c r="D51" i="7"/>
  <c r="D72" i="5"/>
  <c r="O60" i="19"/>
  <c r="G57" i="13"/>
  <c r="D21" i="10"/>
  <c r="I44" i="20"/>
  <c r="U8" i="14"/>
  <c r="E28" i="12"/>
  <c r="N60" i="6"/>
  <c r="N11" i="6"/>
  <c r="F23" i="22"/>
  <c r="D44" i="14"/>
  <c r="L17" i="14"/>
  <c r="M61" i="13"/>
  <c r="D60" i="12"/>
  <c r="D43" i="10"/>
  <c r="D70" i="7"/>
  <c r="D10" i="7"/>
  <c r="M59" i="6"/>
  <c r="M45" i="6"/>
  <c r="M30" i="6"/>
  <c r="M16" i="6"/>
  <c r="G61" i="5"/>
  <c r="G33" i="5"/>
  <c r="S72" i="4"/>
  <c r="S62" i="4"/>
  <c r="M53" i="4"/>
  <c r="M43" i="4"/>
  <c r="G34" i="4"/>
  <c r="S24" i="4"/>
  <c r="D22" i="22"/>
  <c r="G59" i="19"/>
  <c r="D23" i="16"/>
  <c r="L58" i="14"/>
  <c r="P37" i="14"/>
  <c r="N21" i="14"/>
  <c r="S8" i="14"/>
  <c r="L55" i="13"/>
  <c r="F61" i="11"/>
  <c r="F22" i="11"/>
  <c r="D39" i="9"/>
  <c r="L67" i="6"/>
  <c r="L54" i="6"/>
  <c r="F48" i="22"/>
  <c r="O68" i="19"/>
  <c r="G56" i="15"/>
  <c r="I55" i="14"/>
  <c r="O37" i="14"/>
  <c r="M20" i="14"/>
  <c r="U7" i="14"/>
  <c r="K55" i="13"/>
  <c r="N37" i="13"/>
  <c r="N23" i="13"/>
  <c r="N10" i="13"/>
  <c r="E35" i="12"/>
  <c r="E55" i="11"/>
  <c r="E16" i="11"/>
  <c r="D26" i="9"/>
  <c r="E53" i="7"/>
  <c r="E71" i="5"/>
  <c r="E47" i="5"/>
  <c r="E23" i="5"/>
  <c r="E66" i="4"/>
  <c r="E42" i="4"/>
  <c r="D28" i="25"/>
  <c r="D16" i="21"/>
  <c r="P48" i="19"/>
  <c r="D43" i="16"/>
  <c r="S62" i="14"/>
  <c r="F45" i="14"/>
  <c r="Q28" i="14"/>
  <c r="H15" i="14"/>
  <c r="J67" i="13"/>
  <c r="J49" i="13"/>
  <c r="M34" i="13"/>
  <c r="M22" i="13"/>
  <c r="M10" i="13"/>
  <c r="D39" i="12"/>
  <c r="D61" i="11"/>
  <c r="D25" i="11"/>
  <c r="D61" i="9"/>
  <c r="D65" i="7"/>
  <c r="D17" i="7"/>
  <c r="J63" i="6"/>
  <c r="J51" i="6"/>
  <c r="J39" i="6"/>
  <c r="J27" i="6"/>
  <c r="J15" i="6"/>
  <c r="D65" i="5"/>
  <c r="D41" i="5"/>
  <c r="K27" i="22"/>
  <c r="D62" i="15"/>
  <c r="H47" i="19"/>
  <c r="Q17" i="14"/>
  <c r="L62" i="22"/>
  <c r="G29" i="13"/>
  <c r="D47" i="7"/>
  <c r="D70" i="5"/>
  <c r="F51" i="19"/>
  <c r="K53" i="13"/>
  <c r="D9" i="10"/>
  <c r="G34" i="20"/>
  <c r="F8" i="14"/>
  <c r="E24" i="12"/>
  <c r="N59" i="6"/>
  <c r="H69" i="5"/>
  <c r="E65" i="20"/>
  <c r="M41" i="14"/>
  <c r="L16" i="14"/>
  <c r="I59" i="13"/>
  <c r="D52" i="12"/>
  <c r="D31" i="10"/>
  <c r="D62" i="7"/>
  <c r="M72" i="6"/>
  <c r="M58" i="6"/>
  <c r="M44" i="6"/>
  <c r="M29" i="6"/>
  <c r="M14" i="6"/>
  <c r="G59" i="5"/>
  <c r="G31" i="5"/>
  <c r="G72" i="4"/>
  <c r="G62" i="4"/>
  <c r="G52" i="4"/>
  <c r="S42" i="4"/>
  <c r="M33" i="4"/>
  <c r="G24" i="4"/>
  <c r="F14" i="22"/>
  <c r="M49" i="19"/>
  <c r="E71" i="15"/>
  <c r="U56" i="14"/>
  <c r="K36" i="14"/>
  <c r="N20" i="14"/>
  <c r="G7" i="14"/>
  <c r="J54" i="13"/>
  <c r="F58" i="11"/>
  <c r="F19" i="11"/>
  <c r="D15" i="9"/>
  <c r="L66" i="6"/>
  <c r="L53" i="6"/>
  <c r="K38" i="22"/>
  <c r="F59" i="19"/>
  <c r="E42" i="15"/>
  <c r="R53" i="14"/>
  <c r="J36" i="14"/>
  <c r="J19" i="14"/>
  <c r="D7" i="14"/>
  <c r="I54" i="13"/>
  <c r="N35" i="13"/>
  <c r="N22" i="13"/>
  <c r="N9" i="13"/>
  <c r="E31" i="12"/>
  <c r="E52" i="11"/>
  <c r="E13" i="11"/>
  <c r="D14" i="9"/>
  <c r="E49" i="7"/>
  <c r="E69" i="5"/>
  <c r="E45" i="5"/>
  <c r="E21" i="5"/>
  <c r="E64" i="4"/>
  <c r="E40" i="4"/>
  <c r="D67" i="24"/>
  <c r="E72" i="20"/>
  <c r="D44" i="19"/>
  <c r="D19" i="16"/>
  <c r="I61" i="14"/>
  <c r="T43" i="14"/>
  <c r="L27" i="14"/>
  <c r="J14" i="14"/>
  <c r="H66" i="13"/>
  <c r="H48" i="13"/>
  <c r="M33" i="13"/>
  <c r="M21" i="13"/>
  <c r="M9" i="13"/>
  <c r="D35" i="12"/>
  <c r="D58" i="11"/>
  <c r="D22" i="11"/>
  <c r="D49" i="9"/>
  <c r="D61" i="7"/>
  <c r="D13" i="7"/>
  <c r="J62" i="6"/>
  <c r="D16" i="16"/>
  <c r="I58" i="14"/>
  <c r="K14" i="19"/>
  <c r="H37" i="13"/>
  <c r="M41" i="19"/>
  <c r="G14" i="13"/>
  <c r="D71" i="6"/>
  <c r="D46" i="5"/>
  <c r="G32" i="15"/>
  <c r="F40" i="13"/>
  <c r="I72" i="4"/>
  <c r="J26" i="19"/>
  <c r="J59" i="13"/>
  <c r="D53" i="11"/>
  <c r="N48" i="6"/>
  <c r="H59" i="5"/>
  <c r="L69" i="19"/>
  <c r="H40" i="14"/>
  <c r="N14" i="14"/>
  <c r="G58" i="13"/>
  <c r="D44" i="12"/>
  <c r="D19" i="10"/>
  <c r="D58" i="7"/>
  <c r="M71" i="6"/>
  <c r="M57" i="6"/>
  <c r="M42" i="6"/>
  <c r="M28" i="6"/>
  <c r="M13" i="6"/>
  <c r="G57" i="5"/>
  <c r="G29" i="5"/>
  <c r="S70" i="4"/>
  <c r="M61" i="4"/>
  <c r="M51" i="4"/>
  <c r="G42" i="4"/>
  <c r="S32" i="4"/>
  <c r="S22" i="4"/>
  <c r="D7" i="22"/>
  <c r="P44" i="19"/>
  <c r="F42" i="15"/>
  <c r="J55" i="14"/>
  <c r="F35" i="14"/>
  <c r="K19" i="14"/>
  <c r="J72" i="13"/>
  <c r="H53" i="13"/>
  <c r="F55" i="11"/>
  <c r="F13" i="11"/>
  <c r="D72" i="8"/>
  <c r="L65" i="6"/>
  <c r="L52" i="6"/>
  <c r="E30" i="22"/>
  <c r="I54" i="19"/>
  <c r="F13" i="15"/>
  <c r="G52" i="14"/>
  <c r="E35" i="14"/>
  <c r="I18" i="14"/>
  <c r="I72" i="13"/>
  <c r="M50" i="13"/>
  <c r="N34" i="13"/>
  <c r="N21" i="13"/>
  <c r="N8" i="13"/>
  <c r="E27" i="12"/>
  <c r="E49" i="11"/>
  <c r="E10" i="11"/>
  <c r="D71" i="8"/>
  <c r="E45" i="7"/>
  <c r="E67" i="5"/>
  <c r="E43" i="5"/>
  <c r="E19" i="5"/>
  <c r="E62" i="4"/>
  <c r="E38" i="4"/>
  <c r="D64" i="23"/>
  <c r="H51" i="20"/>
  <c r="G39" i="19"/>
  <c r="F54" i="15"/>
  <c r="Q59" i="14"/>
  <c r="O42" i="14"/>
  <c r="G26" i="14"/>
  <c r="J13" i="14"/>
  <c r="N63" i="13"/>
  <c r="G47" i="13"/>
  <c r="M32" i="13"/>
  <c r="M20" i="13"/>
  <c r="M8" i="13"/>
  <c r="D31" i="12"/>
  <c r="D55" i="11"/>
  <c r="D19" i="11"/>
  <c r="D37" i="9"/>
  <c r="D57" i="7"/>
  <c r="D9" i="7"/>
  <c r="J61" i="6"/>
  <c r="J49" i="6"/>
  <c r="J37" i="6"/>
  <c r="J25" i="6"/>
  <c r="J13" i="6"/>
  <c r="D61" i="5"/>
  <c r="D37" i="5"/>
  <c r="D13" i="5"/>
  <c r="J67" i="4"/>
  <c r="J59" i="4"/>
  <c r="J51" i="4"/>
  <c r="J43" i="4"/>
  <c r="J35" i="4"/>
  <c r="K56" i="22"/>
  <c r="H20" i="20"/>
  <c r="I10" i="19"/>
  <c r="D7" i="15"/>
  <c r="Q50" i="14"/>
  <c r="D56" i="18"/>
  <c r="H27" i="13"/>
  <c r="P36" i="19"/>
  <c r="G13" i="13"/>
  <c r="D70" i="6"/>
  <c r="D42" i="5"/>
  <c r="E18" i="15"/>
  <c r="F39" i="13"/>
  <c r="O71" i="4"/>
  <c r="M21" i="19"/>
  <c r="H58" i="13"/>
  <c r="D50" i="11"/>
  <c r="N47" i="6"/>
  <c r="H57" i="5"/>
  <c r="O64" i="19"/>
  <c r="Q37" i="14"/>
  <c r="P12" i="14"/>
  <c r="K54" i="13"/>
  <c r="D40" i="12"/>
  <c r="D64" i="9"/>
  <c r="D54" i="7"/>
  <c r="M70" i="6"/>
  <c r="M56" i="6"/>
  <c r="M41" i="6"/>
  <c r="M26" i="6"/>
  <c r="M12" i="6"/>
  <c r="G55" i="5"/>
  <c r="G27" i="5"/>
  <c r="G70" i="4"/>
  <c r="G60" i="4"/>
  <c r="S50" i="4"/>
  <c r="M41" i="4"/>
  <c r="G32" i="4"/>
  <c r="H58" i="29"/>
  <c r="E47" i="21"/>
  <c r="D40" i="19"/>
  <c r="D28" i="15"/>
  <c r="L52" i="14"/>
  <c r="T33" i="14"/>
  <c r="J18" i="14"/>
  <c r="H71" i="13"/>
  <c r="N50" i="13"/>
  <c r="F49" i="11"/>
  <c r="F10" i="11"/>
  <c r="D60" i="8"/>
  <c r="L64" i="6"/>
  <c r="L51" i="6"/>
  <c r="E14" i="22"/>
  <c r="L49" i="19"/>
  <c r="D72" i="14"/>
  <c r="S50" i="14"/>
  <c r="S33" i="14"/>
  <c r="J17" i="14"/>
  <c r="M68" i="13"/>
  <c r="K49" i="13"/>
  <c r="N33" i="13"/>
  <c r="N20" i="13"/>
  <c r="N7" i="13"/>
  <c r="E23" i="12"/>
  <c r="E46" i="11"/>
  <c r="E7" i="11"/>
  <c r="D59" i="8"/>
  <c r="E41" i="7"/>
  <c r="E65" i="5"/>
  <c r="E41" i="5"/>
  <c r="E17" i="5"/>
  <c r="E60" i="4"/>
  <c r="E36" i="4"/>
  <c r="E69" i="22"/>
  <c r="F41" i="20"/>
  <c r="J34" i="19"/>
  <c r="D40" i="15"/>
  <c r="G58" i="14"/>
  <c r="J41" i="14"/>
  <c r="U24" i="14"/>
  <c r="L12" i="14"/>
  <c r="L62" i="13"/>
  <c r="E46" i="13"/>
  <c r="M31" i="13"/>
  <c r="M19" i="13"/>
  <c r="M7" i="13"/>
  <c r="D27" i="12"/>
  <c r="D52" i="11"/>
  <c r="D16" i="11"/>
  <c r="D25" i="9"/>
  <c r="D53" i="7"/>
  <c r="J72" i="6"/>
  <c r="J60" i="6"/>
  <c r="J48" i="6"/>
  <c r="J36" i="6"/>
  <c r="J24" i="6"/>
  <c r="J12" i="6"/>
  <c r="D59" i="5"/>
  <c r="D35" i="5"/>
  <c r="D11" i="5"/>
  <c r="P66" i="4"/>
  <c r="P58" i="4"/>
  <c r="P50" i="4"/>
  <c r="P42" i="4"/>
  <c r="P34" i="4"/>
  <c r="J46" i="22"/>
  <c r="F10" i="20"/>
  <c r="D54" i="18"/>
  <c r="O62" i="14"/>
  <c r="P43" i="14"/>
  <c r="M28" i="14"/>
  <c r="I14" i="14"/>
  <c r="G66" i="13"/>
  <c r="G48" i="13"/>
  <c r="L33" i="13"/>
  <c r="L21" i="13"/>
  <c r="L9" i="13"/>
  <c r="D24" i="9"/>
  <c r="I68" i="6"/>
  <c r="I56" i="6"/>
  <c r="I44" i="6"/>
  <c r="I32" i="6"/>
  <c r="I20" i="6"/>
  <c r="I8" i="6"/>
  <c r="O62" i="4"/>
  <c r="O50" i="4"/>
  <c r="O38" i="4"/>
  <c r="O26" i="4"/>
  <c r="O14" i="4"/>
  <c r="D48" i="25"/>
  <c r="D28" i="14"/>
  <c r="D58" i="6"/>
  <c r="G43" i="13"/>
  <c r="R11" i="14"/>
  <c r="M54" i="6"/>
  <c r="M69" i="4"/>
  <c r="F18" i="21"/>
  <c r="N68" i="13"/>
  <c r="L50" i="6"/>
  <c r="L15" i="14"/>
  <c r="E19" i="12"/>
  <c r="E39" i="5"/>
  <c r="I20" i="20"/>
  <c r="S38" i="14"/>
  <c r="M41" i="13"/>
  <c r="D19" i="12"/>
  <c r="D45" i="7"/>
  <c r="J46" i="6"/>
  <c r="J20" i="6"/>
  <c r="D53" i="5"/>
  <c r="D17" i="5"/>
  <c r="J65" i="4"/>
  <c r="D56" i="4"/>
  <c r="P46" i="4"/>
  <c r="J37" i="4"/>
  <c r="L68" i="22"/>
  <c r="F63" i="19"/>
  <c r="F25" i="15"/>
  <c r="D55" i="14"/>
  <c r="E36" i="14"/>
  <c r="H19" i="14"/>
  <c r="G72" i="13"/>
  <c r="M51" i="13"/>
  <c r="L35" i="13"/>
  <c r="L22" i="13"/>
  <c r="L8" i="13"/>
  <c r="D69" i="8"/>
  <c r="I65" i="6"/>
  <c r="I52" i="6"/>
  <c r="I39" i="6"/>
  <c r="I26" i="6"/>
  <c r="I13" i="6"/>
  <c r="O66" i="4"/>
  <c r="I53" i="4"/>
  <c r="O40" i="4"/>
  <c r="I27" i="4"/>
  <c r="I13" i="4"/>
  <c r="D55" i="24"/>
  <c r="G70" i="20"/>
  <c r="G43" i="19"/>
  <c r="D15" i="16"/>
  <c r="L59" i="14"/>
  <c r="E41" i="14"/>
  <c r="P24" i="14"/>
  <c r="J12" i="14"/>
  <c r="J62" i="13"/>
  <c r="M43" i="13"/>
  <c r="K31" i="13"/>
  <c r="K19" i="13"/>
  <c r="K7" i="13"/>
  <c r="E26" i="12"/>
  <c r="F51" i="11"/>
  <c r="F15" i="11"/>
  <c r="D23" i="9"/>
  <c r="E56" i="7"/>
  <c r="E8" i="7"/>
  <c r="H50" i="5"/>
  <c r="H26" i="5"/>
  <c r="L35" i="22"/>
  <c r="G21" i="14"/>
  <c r="J7" i="13"/>
  <c r="G67" i="6"/>
  <c r="L13" i="6"/>
  <c r="L67" i="4"/>
  <c r="H44" i="4"/>
  <c r="M26" i="4"/>
  <c r="T14" i="4"/>
  <c r="BC72" i="3"/>
  <c r="H71" i="3"/>
  <c r="AT69" i="3"/>
  <c r="CR67" i="3"/>
  <c r="AW66" i="3"/>
  <c r="CU64" i="3"/>
  <c r="AB63" i="3"/>
  <c r="BN61" i="3"/>
  <c r="G60" i="3"/>
  <c r="BE58" i="3"/>
  <c r="CQ56" i="3"/>
  <c r="AV55" i="3"/>
  <c r="CT53" i="3"/>
  <c r="AY52" i="3"/>
  <c r="BM50" i="3"/>
  <c r="N51" i="14"/>
  <c r="I31" i="13"/>
  <c r="F61" i="6"/>
  <c r="G9" i="6"/>
  <c r="T68" i="4"/>
  <c r="R50" i="4"/>
  <c r="R34" i="4"/>
  <c r="E22" i="4"/>
  <c r="I17" i="14"/>
  <c r="D57" i="6"/>
  <c r="E42" i="13"/>
  <c r="R10" i="14"/>
  <c r="M53" i="6"/>
  <c r="G68" i="4"/>
  <c r="H63" i="20"/>
  <c r="J66" i="13"/>
  <c r="G58" i="29"/>
  <c r="L14" i="14"/>
  <c r="E15" i="12"/>
  <c r="E37" i="5"/>
  <c r="M53" i="19"/>
  <c r="H31" i="14"/>
  <c r="M35" i="13"/>
  <c r="D64" i="11"/>
  <c r="D21" i="7"/>
  <c r="J43" i="6"/>
  <c r="J19" i="6"/>
  <c r="D51" i="5"/>
  <c r="D15" i="5"/>
  <c r="P64" i="4"/>
  <c r="J55" i="4"/>
  <c r="D46" i="4"/>
  <c r="P36" i="4"/>
  <c r="G37" i="22"/>
  <c r="I58" i="19"/>
  <c r="D11" i="15"/>
  <c r="L53" i="14"/>
  <c r="S34" i="14"/>
  <c r="E18" i="14"/>
  <c r="M69" i="13"/>
  <c r="K50" i="13"/>
  <c r="L34" i="13"/>
  <c r="L20" i="13"/>
  <c r="L7" i="13"/>
  <c r="D57" i="8"/>
  <c r="I64" i="6"/>
  <c r="I51" i="6"/>
  <c r="I38" i="6"/>
  <c r="I25" i="6"/>
  <c r="I12" i="6"/>
  <c r="I65" i="4"/>
  <c r="O52" i="4"/>
  <c r="I39" i="4"/>
  <c r="I25" i="4"/>
  <c r="O12" i="4"/>
  <c r="D40" i="23"/>
  <c r="E60" i="20"/>
  <c r="J38" i="19"/>
  <c r="F66" i="15"/>
  <c r="T57" i="14"/>
  <c r="S39" i="14"/>
  <c r="K23" i="14"/>
  <c r="J11" i="14"/>
  <c r="H61" i="13"/>
  <c r="L42" i="13"/>
  <c r="K30" i="13"/>
  <c r="K18" i="13"/>
  <c r="E70" i="12"/>
  <c r="E22" i="12"/>
  <c r="F48" i="11"/>
  <c r="F12" i="11"/>
  <c r="D11" i="9"/>
  <c r="E52" i="7"/>
  <c r="H72" i="5"/>
  <c r="H48" i="5"/>
  <c r="H24" i="5"/>
  <c r="E42" i="21"/>
  <c r="E15" i="14"/>
  <c r="D54" i="12"/>
  <c r="G61" i="6"/>
  <c r="L9" i="6"/>
  <c r="S65" i="4"/>
  <c r="T42" i="4"/>
  <c r="O25" i="4"/>
  <c r="F14" i="4"/>
  <c r="AQ72" i="3"/>
  <c r="CO70" i="3"/>
  <c r="AH69" i="3"/>
  <c r="CF67" i="3"/>
  <c r="AK66" i="3"/>
  <c r="CI64" i="3"/>
  <c r="P63" i="3"/>
  <c r="BB61" i="3"/>
  <c r="CN59" i="3"/>
  <c r="AS58" i="3"/>
  <c r="CE56" i="3"/>
  <c r="AJ55" i="3"/>
  <c r="CH53" i="3"/>
  <c r="AM52" i="3"/>
  <c r="BA50" i="3"/>
  <c r="J43" i="14"/>
  <c r="I25" i="13"/>
  <c r="F55" i="6"/>
  <c r="G72" i="5"/>
  <c r="H67" i="4"/>
  <c r="L49" i="4"/>
  <c r="L33" i="4"/>
  <c r="H21" i="4"/>
  <c r="N23" i="14"/>
  <c r="D18" i="5"/>
  <c r="D17" i="11"/>
  <c r="I53" i="13"/>
  <c r="M40" i="6"/>
  <c r="M59" i="4"/>
  <c r="G35" i="19"/>
  <c r="J48" i="13"/>
  <c r="F61" i="21"/>
  <c r="K67" i="13"/>
  <c r="E43" i="11"/>
  <c r="E15" i="5"/>
  <c r="M29" i="19"/>
  <c r="P23" i="14"/>
  <c r="M30" i="13"/>
  <c r="D49" i="11"/>
  <c r="J71" i="6"/>
  <c r="J40" i="6"/>
  <c r="J16" i="6"/>
  <c r="D49" i="5"/>
  <c r="D9" i="5"/>
  <c r="D64" i="4"/>
  <c r="P54" i="4"/>
  <c r="J45" i="4"/>
  <c r="D36" i="4"/>
  <c r="J28" i="22"/>
  <c r="L53" i="19"/>
  <c r="Q71" i="14"/>
  <c r="E52" i="14"/>
  <c r="N33" i="14"/>
  <c r="E17" i="14"/>
  <c r="K68" i="13"/>
  <c r="I49" i="13"/>
  <c r="L32" i="13"/>
  <c r="L19" i="13"/>
  <c r="D63" i="10"/>
  <c r="D45" i="8"/>
  <c r="I63" i="6"/>
  <c r="I50" i="6"/>
  <c r="I37" i="6"/>
  <c r="I24" i="6"/>
  <c r="I11" i="6"/>
  <c r="O64" i="4"/>
  <c r="I51" i="4"/>
  <c r="I37" i="4"/>
  <c r="O24" i="4"/>
  <c r="I11" i="4"/>
  <c r="F55" i="22"/>
  <c r="H39" i="20"/>
  <c r="M33" i="19"/>
  <c r="D52" i="15"/>
  <c r="M56" i="14"/>
  <c r="N38" i="14"/>
  <c r="K22" i="14"/>
  <c r="L10" i="14"/>
  <c r="N58" i="13"/>
  <c r="K41" i="13"/>
  <c r="K29" i="13"/>
  <c r="K17" i="13"/>
  <c r="E66" i="12"/>
  <c r="E18" i="12"/>
  <c r="F45" i="11"/>
  <c r="F9" i="11"/>
  <c r="D68" i="8"/>
  <c r="E48" i="7"/>
  <c r="H70" i="5"/>
  <c r="H46" i="5"/>
  <c r="H22" i="5"/>
  <c r="G39" i="20"/>
  <c r="K9" i="14"/>
  <c r="D30" i="12"/>
  <c r="G55" i="6"/>
  <c r="F65" i="5"/>
  <c r="H64" i="4"/>
  <c r="H40" i="4"/>
  <c r="S23" i="4"/>
  <c r="J13" i="4"/>
  <c r="AE72" i="3"/>
  <c r="CC70" i="3"/>
  <c r="V69" i="3"/>
  <c r="BT67" i="3"/>
  <c r="Y66" i="3"/>
  <c r="BW64" i="3"/>
  <c r="CK62" i="3"/>
  <c r="AP61" i="3"/>
  <c r="CB59" i="3"/>
  <c r="AG58" i="3"/>
  <c r="BS56" i="3"/>
  <c r="X55" i="3"/>
  <c r="BV53" i="3"/>
  <c r="AA52" i="3"/>
  <c r="H31" i="29"/>
  <c r="R35" i="14"/>
  <c r="I19" i="13"/>
  <c r="G49" i="6"/>
  <c r="G64" i="5"/>
  <c r="R65" i="4"/>
  <c r="F48" i="4"/>
  <c r="O16" i="14"/>
  <c r="D16" i="5"/>
  <c r="D14" i="11"/>
  <c r="M49" i="13"/>
  <c r="M38" i="6"/>
  <c r="S58" i="4"/>
  <c r="J30" i="19"/>
  <c r="I47" i="13"/>
  <c r="D47" i="21"/>
  <c r="I66" i="13"/>
  <c r="E40" i="11"/>
  <c r="E13" i="5"/>
  <c r="P24" i="19"/>
  <c r="M22" i="14"/>
  <c r="M29" i="13"/>
  <c r="D46" i="11"/>
  <c r="J70" i="6"/>
  <c r="J38" i="6"/>
  <c r="J14" i="6"/>
  <c r="D43" i="5"/>
  <c r="D7" i="5"/>
  <c r="J63" i="4"/>
  <c r="D54" i="4"/>
  <c r="P44" i="4"/>
  <c r="D34" i="4"/>
  <c r="J20" i="22"/>
  <c r="O48" i="19"/>
  <c r="G70" i="14"/>
  <c r="N50" i="14"/>
  <c r="I32" i="14"/>
  <c r="G16" i="14"/>
  <c r="I67" i="13"/>
  <c r="E47" i="13"/>
  <c r="L31" i="13"/>
  <c r="L18" i="13"/>
  <c r="D51" i="10"/>
  <c r="D33" i="8"/>
  <c r="I62" i="6"/>
  <c r="I49" i="6"/>
  <c r="I36" i="6"/>
  <c r="I23" i="6"/>
  <c r="I10" i="6"/>
  <c r="I63" i="4"/>
  <c r="I49" i="4"/>
  <c r="O36" i="4"/>
  <c r="I23" i="4"/>
  <c r="O10" i="4"/>
  <c r="F45" i="22"/>
  <c r="F29" i="20"/>
  <c r="P28" i="19"/>
  <c r="G37" i="15"/>
  <c r="K53" i="14"/>
  <c r="I37" i="14"/>
  <c r="H21" i="14"/>
  <c r="L9" i="14"/>
  <c r="L57" i="13"/>
  <c r="K40" i="13"/>
  <c r="K28" i="13"/>
  <c r="K16" i="13"/>
  <c r="E62" i="12"/>
  <c r="E14" i="12"/>
  <c r="F42" i="11"/>
  <c r="D62" i="10"/>
  <c r="D56" i="8"/>
  <c r="E44" i="7"/>
  <c r="H68" i="5"/>
  <c r="H44" i="5"/>
  <c r="H20" i="5"/>
  <c r="I62" i="19"/>
  <c r="M64" i="13"/>
  <c r="E57" i="11"/>
  <c r="L49" i="6"/>
  <c r="F57" i="5"/>
  <c r="F61" i="4"/>
  <c r="T38" i="4"/>
  <c r="F22" i="4"/>
  <c r="M12" i="4"/>
  <c r="S72" i="3"/>
  <c r="BQ70" i="3"/>
  <c r="J69" i="3"/>
  <c r="BH67" i="3"/>
  <c r="M66" i="3"/>
  <c r="BK64" i="3"/>
  <c r="BY62" i="3"/>
  <c r="AD61" i="3"/>
  <c r="BP59" i="3"/>
  <c r="U58" i="3"/>
  <c r="BG56" i="3"/>
  <c r="L55" i="3"/>
  <c r="BJ53" i="3"/>
  <c r="O52" i="3"/>
  <c r="D20" i="25"/>
  <c r="G28" i="14"/>
  <c r="I13" i="13"/>
  <c r="G45" i="6"/>
  <c r="G56" i="5"/>
  <c r="F64" i="4"/>
  <c r="R46" i="4"/>
  <c r="J31" i="4"/>
  <c r="E28" i="15"/>
  <c r="T55" i="14"/>
  <c r="N41" i="6"/>
  <c r="D36" i="12"/>
  <c r="M25" i="6"/>
  <c r="G50" i="4"/>
  <c r="G13" i="15"/>
  <c r="F46" i="11"/>
  <c r="O44" i="19"/>
  <c r="I48" i="13"/>
  <c r="D65" i="10"/>
  <c r="E58" i="4"/>
  <c r="D67" i="16"/>
  <c r="H16" i="14"/>
  <c r="M23" i="13"/>
  <c r="D28" i="11"/>
  <c r="J67" i="6"/>
  <c r="J35" i="6"/>
  <c r="J11" i="6"/>
  <c r="D39" i="5"/>
  <c r="P72" i="4"/>
  <c r="P62" i="4"/>
  <c r="J53" i="4"/>
  <c r="D44" i="4"/>
  <c r="G49" i="29"/>
  <c r="D59" i="21"/>
  <c r="F39" i="19"/>
  <c r="O68" i="14"/>
  <c r="L47" i="14"/>
  <c r="D31" i="14"/>
  <c r="G15" i="14"/>
  <c r="M63" i="13"/>
  <c r="N43" i="13"/>
  <c r="L30" i="13"/>
  <c r="L17" i="13"/>
  <c r="D39" i="10"/>
  <c r="D21" i="8"/>
  <c r="I61" i="6"/>
  <c r="I48" i="6"/>
  <c r="I35" i="6"/>
  <c r="I22" i="6"/>
  <c r="I9" i="6"/>
  <c r="I61" i="4"/>
  <c r="O48" i="4"/>
  <c r="I35" i="4"/>
  <c r="O22" i="4"/>
  <c r="I9" i="4"/>
  <c r="D36" i="22"/>
  <c r="D19" i="20"/>
  <c r="D24" i="19"/>
  <c r="E23" i="15"/>
  <c r="T51" i="14"/>
  <c r="D36" i="14"/>
  <c r="G20" i="14"/>
  <c r="N8" i="14"/>
  <c r="J56" i="13"/>
  <c r="K39" i="13"/>
  <c r="K27" i="13"/>
  <c r="K15" i="13"/>
  <c r="E58" i="12"/>
  <c r="E10" i="12"/>
  <c r="F39" i="11"/>
  <c r="D50" i="10"/>
  <c r="D44" i="8"/>
  <c r="E40" i="7"/>
  <c r="H66" i="5"/>
  <c r="H42" i="5"/>
  <c r="H18" i="5"/>
  <c r="L33" i="19"/>
  <c r="K57" i="13"/>
  <c r="E39" i="11"/>
  <c r="L45" i="6"/>
  <c r="F49" i="5"/>
  <c r="L59" i="4"/>
  <c r="H36" i="4"/>
  <c r="J21" i="4"/>
  <c r="P11" i="4"/>
  <c r="G72" i="3"/>
  <c r="BE70" i="3"/>
  <c r="CQ68" i="3"/>
  <c r="AV67" i="3"/>
  <c r="CT65" i="3"/>
  <c r="AY64" i="3"/>
  <c r="BM62" i="3"/>
  <c r="R61" i="3"/>
  <c r="BD59" i="3"/>
  <c r="I58" i="3"/>
  <c r="AU56" i="3"/>
  <c r="CS54" i="3"/>
  <c r="AX53" i="3"/>
  <c r="BX51" i="3"/>
  <c r="I34" i="22"/>
  <c r="F21" i="14"/>
  <c r="I7" i="13"/>
  <c r="G41" i="6"/>
  <c r="G48" i="5"/>
  <c r="M62" i="4"/>
  <c r="L45" i="4"/>
  <c r="J30" i="4"/>
  <c r="S18" i="4"/>
  <c r="T70" i="14"/>
  <c r="J54" i="14"/>
  <c r="N36" i="6"/>
  <c r="D28" i="12"/>
  <c r="M24" i="6"/>
  <c r="M49" i="4"/>
  <c r="E72" i="14"/>
  <c r="F43" i="11"/>
  <c r="F35" i="19"/>
  <c r="H47" i="13"/>
  <c r="D53" i="10"/>
  <c r="E56" i="4"/>
  <c r="G25" i="15"/>
  <c r="L11" i="14"/>
  <c r="M18" i="13"/>
  <c r="D13" i="11"/>
  <c r="J64" i="6"/>
  <c r="J34" i="6"/>
  <c r="J10" i="6"/>
  <c r="D33" i="5"/>
  <c r="D72" i="4"/>
  <c r="D62" i="4"/>
  <c r="P52" i="4"/>
  <c r="D42" i="4"/>
  <c r="J67" i="28"/>
  <c r="G44" i="21"/>
  <c r="I34" i="19"/>
  <c r="H67" i="14"/>
  <c r="G46" i="14"/>
  <c r="R29" i="14"/>
  <c r="I13" i="14"/>
  <c r="K62" i="13"/>
  <c r="M42" i="13"/>
  <c r="L29" i="13"/>
  <c r="L16" i="13"/>
  <c r="D27" i="10"/>
  <c r="D9" i="8"/>
  <c r="I60" i="6"/>
  <c r="I47" i="6"/>
  <c r="I34" i="6"/>
  <c r="I21" i="6"/>
  <c r="I7" i="6"/>
  <c r="O60" i="4"/>
  <c r="I47" i="4"/>
  <c r="O34" i="4"/>
  <c r="I21" i="4"/>
  <c r="O8" i="4"/>
  <c r="G27" i="22"/>
  <c r="I8" i="20"/>
  <c r="G19" i="19"/>
  <c r="P71" i="14"/>
  <c r="I50" i="14"/>
  <c r="R34" i="14"/>
  <c r="D19" i="14"/>
  <c r="P7" i="14"/>
  <c r="H55" i="13"/>
  <c r="K38" i="13"/>
  <c r="K26" i="13"/>
  <c r="K14" i="13"/>
  <c r="E54" i="12"/>
  <c r="F72" i="11"/>
  <c r="F36" i="11"/>
  <c r="D38" i="10"/>
  <c r="D32" i="8"/>
  <c r="E36" i="7"/>
  <c r="H64" i="5"/>
  <c r="H40" i="5"/>
  <c r="H16" i="5"/>
  <c r="D42" i="18"/>
  <c r="I50" i="13"/>
  <c r="E21" i="11"/>
  <c r="L41" i="6"/>
  <c r="F41" i="5"/>
  <c r="S57" i="4"/>
  <c r="T34" i="4"/>
  <c r="M20" i="4"/>
  <c r="T10" i="4"/>
  <c r="CN71" i="3"/>
  <c r="AS70" i="3"/>
  <c r="CE68" i="3"/>
  <c r="AJ67" i="3"/>
  <c r="CH65" i="3"/>
  <c r="AM64" i="3"/>
  <c r="BA62" i="3"/>
  <c r="F61" i="3"/>
  <c r="AR59" i="3"/>
  <c r="CD57" i="3"/>
  <c r="AI56" i="3"/>
  <c r="CG54" i="3"/>
  <c r="AL53" i="3"/>
  <c r="BL51" i="3"/>
  <c r="D40" i="21"/>
  <c r="I9" i="14"/>
  <c r="D57" i="11"/>
  <c r="G37" i="6"/>
  <c r="G40" i="5"/>
  <c r="T60" i="4"/>
  <c r="F44" i="4"/>
  <c r="J29" i="4"/>
  <c r="E13" i="12"/>
  <c r="F28" i="13"/>
  <c r="H45" i="5"/>
  <c r="D52" i="9"/>
  <c r="M11" i="6"/>
  <c r="S40" i="4"/>
  <c r="T50" i="14"/>
  <c r="F7" i="11"/>
  <c r="L70" i="14"/>
  <c r="N32" i="13"/>
  <c r="D47" i="8"/>
  <c r="E34" i="4"/>
  <c r="E11" i="15"/>
  <c r="N10" i="14"/>
  <c r="M17" i="13"/>
  <c r="D10" i="11"/>
  <c r="J59" i="6"/>
  <c r="J32" i="6"/>
  <c r="J8" i="6"/>
  <c r="D31" i="5"/>
  <c r="J71" i="4"/>
  <c r="J61" i="4"/>
  <c r="D52" i="4"/>
  <c r="J41" i="4"/>
  <c r="G28" i="28"/>
  <c r="E30" i="21"/>
  <c r="L29" i="19"/>
  <c r="Q65" i="14"/>
  <c r="U44" i="14"/>
  <c r="H27" i="14"/>
  <c r="K12" i="14"/>
  <c r="I61" i="13"/>
  <c r="L41" i="13"/>
  <c r="L28" i="13"/>
  <c r="L15" i="13"/>
  <c r="D15" i="10"/>
  <c r="I72" i="6"/>
  <c r="I59" i="6"/>
  <c r="I46" i="6"/>
  <c r="I33" i="6"/>
  <c r="I19" i="6"/>
  <c r="O72" i="4"/>
  <c r="I59" i="4"/>
  <c r="O46" i="4"/>
  <c r="I33" i="4"/>
  <c r="O20" i="4"/>
  <c r="I7" i="4"/>
  <c r="H19" i="22"/>
  <c r="D72" i="19"/>
  <c r="J14" i="19"/>
  <c r="F70" i="14"/>
  <c r="U48" i="14"/>
  <c r="M33" i="14"/>
  <c r="D18" i="14"/>
  <c r="N70" i="13"/>
  <c r="N52" i="13"/>
  <c r="K37" i="13"/>
  <c r="K25" i="13"/>
  <c r="K13" i="13"/>
  <c r="E50" i="12"/>
  <c r="F69" i="11"/>
  <c r="F33" i="11"/>
  <c r="D26" i="10"/>
  <c r="D20" i="8"/>
  <c r="E32" i="7"/>
  <c r="H62" i="5"/>
  <c r="H38" i="5"/>
  <c r="H14" i="5"/>
  <c r="T69" i="14"/>
  <c r="L43" i="13"/>
  <c r="D61" i="10"/>
  <c r="L37" i="6"/>
  <c r="F33" i="5"/>
  <c r="H56" i="4"/>
  <c r="L32" i="4"/>
  <c r="P19" i="4"/>
  <c r="F10" i="4"/>
  <c r="CB71" i="3"/>
  <c r="AG70" i="3"/>
  <c r="BS68" i="3"/>
  <c r="X67" i="3"/>
  <c r="BV65" i="3"/>
  <c r="AA64" i="3"/>
  <c r="AO62" i="3"/>
  <c r="CA60" i="3"/>
  <c r="AF59" i="3"/>
  <c r="BR57" i="3"/>
  <c r="W56" i="3"/>
  <c r="BU54" i="3"/>
  <c r="E9" i="12"/>
  <c r="F27" i="13"/>
  <c r="H35" i="5"/>
  <c r="D40" i="9"/>
  <c r="M10" i="6"/>
  <c r="G40" i="4"/>
  <c r="J49" i="14"/>
  <c r="D66" i="10"/>
  <c r="U68" i="14"/>
  <c r="N31" i="13"/>
  <c r="D35" i="8"/>
  <c r="E32" i="4"/>
  <c r="G64" i="14"/>
  <c r="L68" i="13"/>
  <c r="M11" i="13"/>
  <c r="D16" i="10"/>
  <c r="J58" i="6"/>
  <c r="J31" i="6"/>
  <c r="J7" i="6"/>
  <c r="D29" i="5"/>
  <c r="P70" i="4"/>
  <c r="P60" i="4"/>
  <c r="D50" i="4"/>
  <c r="P40" i="4"/>
  <c r="D10" i="27"/>
  <c r="D72" i="20"/>
  <c r="O24" i="19"/>
  <c r="F64" i="14"/>
  <c r="K42" i="14"/>
  <c r="Q24" i="14"/>
  <c r="K11" i="14"/>
  <c r="G60" i="13"/>
  <c r="L40" i="13"/>
  <c r="L27" i="13"/>
  <c r="L14" i="13"/>
  <c r="D72" i="9"/>
  <c r="I71" i="6"/>
  <c r="I58" i="6"/>
  <c r="I45" i="6"/>
  <c r="I31" i="6"/>
  <c r="I18" i="6"/>
  <c r="I71" i="4"/>
  <c r="O58" i="4"/>
  <c r="I45" i="4"/>
  <c r="O32" i="4"/>
  <c r="I19" i="4"/>
  <c r="H40" i="29"/>
  <c r="L11" i="22"/>
  <c r="G67" i="19"/>
  <c r="M9" i="19"/>
  <c r="N68" i="14"/>
  <c r="K47" i="14"/>
  <c r="H32" i="14"/>
  <c r="D17" i="14"/>
  <c r="L69" i="13"/>
  <c r="L51" i="13"/>
  <c r="K36" i="13"/>
  <c r="K24" i="13"/>
  <c r="K12" i="13"/>
  <c r="E46" i="12"/>
  <c r="F66" i="11"/>
  <c r="F30" i="11"/>
  <c r="D14" i="10"/>
  <c r="D8" i="8"/>
  <c r="E28" i="7"/>
  <c r="H60" i="5"/>
  <c r="H36" i="5"/>
  <c r="H12" i="5"/>
  <c r="U60" i="14"/>
  <c r="J37" i="13"/>
  <c r="D58" i="9"/>
  <c r="L33" i="6"/>
  <c r="F25" i="5"/>
  <c r="T54" i="4"/>
  <c r="L31" i="4"/>
  <c r="T18" i="4"/>
  <c r="J9" i="4"/>
  <c r="BP71" i="3"/>
  <c r="U70" i="3"/>
  <c r="BG68" i="3"/>
  <c r="L67" i="3"/>
  <c r="BJ65" i="3"/>
  <c r="O64" i="3"/>
  <c r="AC62" i="3"/>
  <c r="BO60" i="3"/>
  <c r="T59" i="3"/>
  <c r="BF57" i="3"/>
  <c r="K56" i="3"/>
  <c r="BI54" i="3"/>
  <c r="N53" i="3"/>
  <c r="AN51" i="3"/>
  <c r="P32" i="19"/>
  <c r="L64" i="13"/>
  <c r="D21" i="11"/>
  <c r="G29" i="6"/>
  <c r="G24" i="5"/>
  <c r="R57" i="4"/>
  <c r="L41" i="4"/>
  <c r="J27" i="4"/>
  <c r="L16" i="4"/>
  <c r="CL72" i="3"/>
  <c r="AE71" i="3"/>
  <c r="CC69" i="3"/>
  <c r="V68" i="3"/>
  <c r="BT66" i="3"/>
  <c r="Y65" i="3"/>
  <c r="BW63" i="3"/>
  <c r="CK61" i="3"/>
  <c r="AP60" i="3"/>
  <c r="CB58" i="3"/>
  <c r="AG57" i="3"/>
  <c r="BS55" i="3"/>
  <c r="X54" i="3"/>
  <c r="BV52" i="3"/>
  <c r="AA51" i="3"/>
  <c r="E29" i="20"/>
  <c r="M8" i="14"/>
  <c r="D26" i="12"/>
  <c r="G66" i="6"/>
  <c r="F13" i="6"/>
  <c r="L70" i="4"/>
  <c r="H45" i="4"/>
  <c r="H27" i="4"/>
  <c r="R14" i="4"/>
  <c r="AO72" i="3"/>
  <c r="CA70" i="3"/>
  <c r="AF69" i="3"/>
  <c r="M63" i="14"/>
  <c r="I60" i="4"/>
  <c r="I26" i="19"/>
  <c r="D50" i="7"/>
  <c r="G53" i="5"/>
  <c r="S30" i="4"/>
  <c r="O32" i="14"/>
  <c r="D48" i="8"/>
  <c r="I49" i="14"/>
  <c r="N19" i="13"/>
  <c r="E37" i="7"/>
  <c r="L56" i="22"/>
  <c r="O56" i="14"/>
  <c r="J61" i="13"/>
  <c r="D71" i="12"/>
  <c r="D13" i="9"/>
  <c r="J55" i="6"/>
  <c r="J28" i="6"/>
  <c r="D67" i="5"/>
  <c r="D27" i="5"/>
  <c r="J69" i="4"/>
  <c r="D60" i="4"/>
  <c r="J49" i="4"/>
  <c r="D40" i="4"/>
  <c r="D18" i="26"/>
  <c r="I61" i="20"/>
  <c r="F15" i="19"/>
  <c r="D61" i="14"/>
  <c r="F41" i="14"/>
  <c r="L23" i="14"/>
  <c r="M10" i="14"/>
  <c r="M57" i="13"/>
  <c r="L39" i="13"/>
  <c r="L26" i="13"/>
  <c r="L13" i="13"/>
  <c r="D60" i="9"/>
  <c r="I70" i="6"/>
  <c r="I57" i="6"/>
  <c r="I43" i="6"/>
  <c r="I30" i="6"/>
  <c r="I17" i="6"/>
  <c r="O70" i="4"/>
  <c r="I57" i="4"/>
  <c r="O44" i="4"/>
  <c r="I31" i="4"/>
  <c r="O18" i="4"/>
  <c r="M21" i="28"/>
  <c r="E71" i="21"/>
  <c r="J62" i="19"/>
  <c r="D43" i="18"/>
  <c r="D67" i="14"/>
  <c r="F46" i="14"/>
  <c r="Q29" i="14"/>
  <c r="F16" i="14"/>
  <c r="J68" i="13"/>
  <c r="J50" i="13"/>
  <c r="K35" i="13"/>
  <c r="K23" i="13"/>
  <c r="K11" i="13"/>
  <c r="E42" i="12"/>
  <c r="F63" i="11"/>
  <c r="F27" i="11"/>
  <c r="D71" i="9"/>
  <c r="E72" i="7"/>
  <c r="E24" i="7"/>
  <c r="H58" i="5"/>
  <c r="H34" i="5"/>
  <c r="H10" i="5"/>
  <c r="S51" i="14"/>
  <c r="J31" i="13"/>
  <c r="D55" i="8"/>
  <c r="L29" i="6"/>
  <c r="F17" i="5"/>
  <c r="H52" i="4"/>
  <c r="L30" i="4"/>
  <c r="F18" i="4"/>
  <c r="M8" i="4"/>
  <c r="BD71" i="3"/>
  <c r="I70" i="3"/>
  <c r="AU68" i="3"/>
  <c r="CS66" i="3"/>
  <c r="AX65" i="3"/>
  <c r="BX63" i="3"/>
  <c r="Q62" i="3"/>
  <c r="BC60" i="3"/>
  <c r="H59" i="3"/>
  <c r="AT57" i="3"/>
  <c r="CR55" i="3"/>
  <c r="AW54" i="3"/>
  <c r="CU52" i="3"/>
  <c r="AB51" i="3"/>
  <c r="D31" i="18"/>
  <c r="J57" i="13"/>
  <c r="D60" i="10"/>
  <c r="G25" i="6"/>
  <c r="G16" i="5"/>
  <c r="F56" i="4"/>
  <c r="F40" i="4"/>
  <c r="L26" i="4"/>
  <c r="O15" i="4"/>
  <c r="BZ72" i="3"/>
  <c r="S71" i="3"/>
  <c r="BQ69" i="3"/>
  <c r="J68" i="3"/>
  <c r="BH66" i="3"/>
  <c r="M65" i="3"/>
  <c r="BK63" i="3"/>
  <c r="BY61" i="3"/>
  <c r="AD60" i="3"/>
  <c r="BP58" i="3"/>
  <c r="U57" i="3"/>
  <c r="BG55" i="3"/>
  <c r="L54" i="3"/>
  <c r="BJ52" i="3"/>
  <c r="O51" i="3"/>
  <c r="L57" i="19"/>
  <c r="M70" i="13"/>
  <c r="E72" i="11"/>
  <c r="G60" i="6"/>
  <c r="F9" i="6"/>
  <c r="R68" i="4"/>
  <c r="T43" i="4"/>
  <c r="J26" i="4"/>
  <c r="D14" i="4"/>
  <c r="AC72" i="3"/>
  <c r="BO70" i="3"/>
  <c r="T69" i="3"/>
  <c r="BF67" i="3"/>
  <c r="D59" i="14"/>
  <c r="O59" i="4"/>
  <c r="G44" i="15"/>
  <c r="D46" i="7"/>
  <c r="G51" i="5"/>
  <c r="G30" i="4"/>
  <c r="J31" i="14"/>
  <c r="D36" i="8"/>
  <c r="Q47" i="14"/>
  <c r="N18" i="13"/>
  <c r="E33" i="7"/>
  <c r="L46" i="22"/>
  <c r="H55" i="14"/>
  <c r="H60" i="13"/>
  <c r="D67" i="12"/>
  <c r="D70" i="8"/>
  <c r="J52" i="6"/>
  <c r="J26" i="6"/>
  <c r="D63" i="5"/>
  <c r="D25" i="5"/>
  <c r="P68" i="4"/>
  <c r="D58" i="4"/>
  <c r="P48" i="4"/>
  <c r="J39" i="4"/>
  <c r="I51" i="25"/>
  <c r="G51" i="20"/>
  <c r="D51" i="17"/>
  <c r="P59" i="14"/>
  <c r="T39" i="14"/>
  <c r="L22" i="14"/>
  <c r="M9" i="14"/>
  <c r="K56" i="13"/>
  <c r="L38" i="13"/>
  <c r="L25" i="13"/>
  <c r="L12" i="13"/>
  <c r="D48" i="9"/>
  <c r="I69" i="6"/>
  <c r="I55" i="6"/>
  <c r="I42" i="6"/>
  <c r="I29" i="6"/>
  <c r="I16" i="6"/>
  <c r="I69" i="4"/>
  <c r="O56" i="4"/>
  <c r="I43" i="4"/>
  <c r="O30" i="4"/>
  <c r="I17" i="4"/>
  <c r="E66" i="26"/>
  <c r="F42" i="21"/>
  <c r="M57" i="19"/>
  <c r="D40" i="17"/>
  <c r="L65" i="14"/>
  <c r="T44" i="14"/>
  <c r="L28" i="14"/>
  <c r="F15" i="14"/>
  <c r="H67" i="13"/>
  <c r="H49" i="13"/>
  <c r="K34" i="13"/>
  <c r="K22" i="13"/>
  <c r="K10" i="13"/>
  <c r="E38" i="12"/>
  <c r="F60" i="11"/>
  <c r="F24" i="11"/>
  <c r="D59" i="9"/>
  <c r="E68" i="7"/>
  <c r="E20" i="7"/>
  <c r="H56" i="5"/>
  <c r="H32" i="5"/>
  <c r="H8" i="5"/>
  <c r="K43" i="14"/>
  <c r="J25" i="13"/>
  <c r="D68" i="7"/>
  <c r="L25" i="6"/>
  <c r="F9" i="5"/>
  <c r="T50" i="4"/>
  <c r="L29" i="4"/>
  <c r="J17" i="4"/>
  <c r="P7" i="4"/>
  <c r="AR71" i="3"/>
  <c r="CD69" i="3"/>
  <c r="AI68" i="3"/>
  <c r="CG66" i="3"/>
  <c r="AL65" i="3"/>
  <c r="BL63" i="3"/>
  <c r="E62" i="3"/>
  <c r="AQ60" i="3"/>
  <c r="CO58" i="3"/>
  <c r="AH57" i="3"/>
  <c r="CF55" i="3"/>
  <c r="AK54" i="3"/>
  <c r="CI52" i="3"/>
  <c r="P51" i="3"/>
  <c r="G49" i="15"/>
  <c r="H50" i="13"/>
  <c r="D57" i="9"/>
  <c r="G21" i="6"/>
  <c r="D41" i="12"/>
  <c r="S70" i="14"/>
  <c r="U33" i="14"/>
  <c r="M69" i="6"/>
  <c r="G23" i="5"/>
  <c r="E34" i="27"/>
  <c r="K17" i="14"/>
  <c r="L63" i="6"/>
  <c r="N32" i="14"/>
  <c r="E71" i="12"/>
  <c r="E63" i="5"/>
  <c r="F30" i="21"/>
  <c r="K46" i="14"/>
  <c r="L50" i="13"/>
  <c r="D43" i="12"/>
  <c r="D69" i="7"/>
  <c r="J50" i="6"/>
  <c r="J23" i="6"/>
  <c r="D57" i="5"/>
  <c r="D23" i="5"/>
  <c r="D68" i="4"/>
  <c r="J57" i="4"/>
  <c r="D48" i="4"/>
  <c r="P38" i="4"/>
  <c r="I27" i="25"/>
  <c r="E41" i="20"/>
  <c r="G68" i="15"/>
  <c r="F58" i="14"/>
  <c r="O38" i="14"/>
  <c r="I21" i="14"/>
  <c r="O8" i="14"/>
  <c r="I55" i="13"/>
  <c r="L37" i="13"/>
  <c r="L24" i="13"/>
  <c r="L11" i="13"/>
  <c r="D36" i="9"/>
  <c r="I67" i="6"/>
  <c r="I54" i="6"/>
  <c r="I41" i="6"/>
  <c r="I28" i="6"/>
  <c r="I15" i="6"/>
  <c r="O68" i="4"/>
  <c r="I55" i="4"/>
  <c r="O42" i="4"/>
  <c r="I29" i="4"/>
  <c r="O16" i="4"/>
  <c r="G8" i="26"/>
  <c r="D28" i="21"/>
  <c r="P52" i="19"/>
  <c r="D63" i="16"/>
  <c r="E64" i="14"/>
  <c r="O43" i="14"/>
  <c r="G27" i="14"/>
  <c r="H14" i="14"/>
  <c r="N64" i="13"/>
  <c r="E48" i="13"/>
  <c r="K33" i="13"/>
  <c r="K21" i="13"/>
  <c r="K9" i="13"/>
  <c r="E34" i="12"/>
  <c r="F57" i="11"/>
  <c r="F21" i="11"/>
  <c r="D47" i="9"/>
  <c r="E64" i="7"/>
  <c r="E16" i="7"/>
  <c r="H54" i="5"/>
  <c r="H30" i="5"/>
  <c r="G40" i="29"/>
  <c r="S35" i="14"/>
  <c r="J19" i="13"/>
  <c r="D44" i="7"/>
  <c r="L21" i="6"/>
  <c r="H72" i="4"/>
  <c r="H48" i="4"/>
  <c r="L28" i="4"/>
  <c r="M16" i="4"/>
  <c r="CA72" i="3"/>
  <c r="AF71" i="3"/>
  <c r="BR69" i="3"/>
  <c r="W68" i="3"/>
  <c r="BU66" i="3"/>
  <c r="Z65" i="3"/>
  <c r="AZ63" i="3"/>
  <c r="CL61" i="3"/>
  <c r="AE60" i="3"/>
  <c r="CC58" i="3"/>
  <c r="V57" i="3"/>
  <c r="BT55" i="3"/>
  <c r="Y54" i="3"/>
  <c r="BW52" i="3"/>
  <c r="CK50" i="3"/>
  <c r="S69" i="14"/>
  <c r="K43" i="13"/>
  <c r="D54" i="8"/>
  <c r="G17" i="6"/>
  <c r="F72" i="4"/>
  <c r="L53" i="4"/>
  <c r="L37" i="4"/>
  <c r="R23" i="4"/>
  <c r="E14" i="4"/>
  <c r="BB72" i="3"/>
  <c r="CN70" i="3"/>
  <c r="AS69" i="3"/>
  <c r="CE67" i="3"/>
  <c r="AJ66" i="3"/>
  <c r="CH64" i="3"/>
  <c r="AM63" i="3"/>
  <c r="BA61" i="3"/>
  <c r="F60" i="3"/>
  <c r="AR58" i="3"/>
  <c r="CD56" i="3"/>
  <c r="AI55" i="3"/>
  <c r="CG53" i="3"/>
  <c r="AL52" i="3"/>
  <c r="BL50" i="3"/>
  <c r="D39" i="17"/>
  <c r="I56" i="13"/>
  <c r="E36" i="11"/>
  <c r="F49" i="6"/>
  <c r="F64" i="5"/>
  <c r="T63" i="4"/>
  <c r="T39" i="4"/>
  <c r="P23" i="4"/>
  <c r="J12" i="4"/>
  <c r="E72" i="3"/>
  <c r="AQ70" i="3"/>
  <c r="CO68" i="3"/>
  <c r="D33" i="12"/>
  <c r="E40" i="14"/>
  <c r="D63" i="23"/>
  <c r="I66" i="6"/>
  <c r="D48" i="19"/>
  <c r="F54" i="11"/>
  <c r="F69" i="4"/>
  <c r="S60" i="3"/>
  <c r="I37" i="13"/>
  <c r="R38" i="4"/>
  <c r="L12" i="4"/>
  <c r="CA71" i="3"/>
  <c r="CO69" i="3"/>
  <c r="BG67" i="3"/>
  <c r="BU65" i="3"/>
  <c r="CI63" i="3"/>
  <c r="AC61" i="3"/>
  <c r="AE59" i="3"/>
  <c r="AS57" i="3"/>
  <c r="K55" i="3"/>
  <c r="Y53" i="3"/>
  <c r="AM51" i="3"/>
  <c r="M68" i="14"/>
  <c r="J24" i="13"/>
  <c r="G72" i="6"/>
  <c r="F48" i="5"/>
  <c r="H53" i="4"/>
  <c r="I28" i="4"/>
  <c r="D10" i="4"/>
  <c r="AP71" i="3"/>
  <c r="AR69" i="3"/>
  <c r="AH67" i="3"/>
  <c r="CF65" i="3"/>
  <c r="AK64" i="3"/>
  <c r="CI62" i="3"/>
  <c r="P61" i="3"/>
  <c r="BB59" i="3"/>
  <c r="CN57" i="3"/>
  <c r="AS56" i="3"/>
  <c r="CE54" i="3"/>
  <c r="AJ53" i="3"/>
  <c r="CH51" i="3"/>
  <c r="AM50" i="3"/>
  <c r="BA48" i="3"/>
  <c r="F47" i="3"/>
  <c r="AR45" i="3"/>
  <c r="CD43" i="3"/>
  <c r="J54" i="28"/>
  <c r="E42" i="14"/>
  <c r="I12" i="13"/>
  <c r="L48" i="6"/>
  <c r="F63" i="5"/>
  <c r="S63" i="4"/>
  <c r="G45" i="4"/>
  <c r="H30" i="4"/>
  <c r="F17" i="4"/>
  <c r="BL72" i="3"/>
  <c r="E71" i="3"/>
  <c r="AQ69" i="3"/>
  <c r="CO67" i="3"/>
  <c r="AH66" i="3"/>
  <c r="CF64" i="3"/>
  <c r="AK63" i="3"/>
  <c r="CI61" i="3"/>
  <c r="P60" i="3"/>
  <c r="BB58" i="3"/>
  <c r="CN56" i="3"/>
  <c r="AS55" i="3"/>
  <c r="CE53" i="3"/>
  <c r="AJ52" i="3"/>
  <c r="CH50" i="3"/>
  <c r="AM49" i="3"/>
  <c r="F13" i="21"/>
  <c r="G55" i="13"/>
  <c r="E33" i="11"/>
  <c r="G48" i="6"/>
  <c r="G62" i="5"/>
  <c r="R63" i="4"/>
  <c r="L46" i="4"/>
  <c r="F31" i="4"/>
  <c r="L19" i="4"/>
  <c r="S9" i="4"/>
  <c r="BX71" i="3"/>
  <c r="Q70" i="3"/>
  <c r="BC68" i="3"/>
  <c r="H67" i="3"/>
  <c r="AT65" i="3"/>
  <c r="CR63" i="3"/>
  <c r="AW62" i="3"/>
  <c r="CU60" i="3"/>
  <c r="AB59" i="3"/>
  <c r="BN57" i="3"/>
  <c r="G56" i="3"/>
  <c r="BE54" i="3"/>
  <c r="CQ52" i="3"/>
  <c r="AV51" i="3"/>
  <c r="CT49" i="3"/>
  <c r="AY48" i="3"/>
  <c r="BM46" i="3"/>
  <c r="R45" i="3"/>
  <c r="BD43" i="3"/>
  <c r="I42" i="3"/>
  <c r="AU40" i="3"/>
  <c r="CS38" i="3"/>
  <c r="H69" i="14"/>
  <c r="N42" i="13"/>
  <c r="O72" i="19"/>
  <c r="I53" i="6"/>
  <c r="D39" i="16"/>
  <c r="F18" i="11"/>
  <c r="T46" i="4"/>
  <c r="BQ58" i="3"/>
  <c r="D39" i="11"/>
  <c r="F36" i="4"/>
  <c r="O11" i="4"/>
  <c r="BO71" i="3"/>
  <c r="BE69" i="3"/>
  <c r="AU67" i="3"/>
  <c r="BI65" i="3"/>
  <c r="AY63" i="3"/>
  <c r="Q61" i="3"/>
  <c r="S59" i="3"/>
  <c r="I57" i="3"/>
  <c r="CR54" i="3"/>
  <c r="M53" i="3"/>
  <c r="BX50" i="3"/>
  <c r="K59" i="14"/>
  <c r="J18" i="13"/>
  <c r="G54" i="6"/>
  <c r="F40" i="5"/>
  <c r="T51" i="4"/>
  <c r="L25" i="4"/>
  <c r="G9" i="4"/>
  <c r="AD71" i="3"/>
  <c r="H69" i="3"/>
  <c r="V67" i="3"/>
  <c r="BT65" i="3"/>
  <c r="Y64" i="3"/>
  <c r="BW62" i="3"/>
  <c r="CK60" i="3"/>
  <c r="AP59" i="3"/>
  <c r="CB57" i="3"/>
  <c r="AG56" i="3"/>
  <c r="BS54" i="3"/>
  <c r="X53" i="3"/>
  <c r="BV51" i="3"/>
  <c r="AA50" i="3"/>
  <c r="AO48" i="3"/>
  <c r="CA46" i="3"/>
  <c r="AF45" i="3"/>
  <c r="BR43" i="3"/>
  <c r="D43" i="24"/>
  <c r="M34" i="14"/>
  <c r="D72" i="11"/>
  <c r="L44" i="6"/>
  <c r="F55" i="5"/>
  <c r="H62" i="4"/>
  <c r="S43" i="4"/>
  <c r="G29" i="4"/>
  <c r="I16" i="4"/>
  <c r="AZ72" i="3"/>
  <c r="CL70" i="3"/>
  <c r="AE69" i="3"/>
  <c r="CC67" i="3"/>
  <c r="V66" i="3"/>
  <c r="BT64" i="3"/>
  <c r="Y63" i="3"/>
  <c r="BW61" i="3"/>
  <c r="CK59" i="3"/>
  <c r="AP58" i="3"/>
  <c r="CB56" i="3"/>
  <c r="AG55" i="3"/>
  <c r="BS53" i="3"/>
  <c r="X52" i="3"/>
  <c r="BV50" i="3"/>
  <c r="AA49" i="3"/>
  <c r="O52" i="19"/>
  <c r="J41" i="13"/>
  <c r="E15" i="11"/>
  <c r="G44" i="6"/>
  <c r="G54" i="5"/>
  <c r="F62" i="4"/>
  <c r="F45" i="4"/>
  <c r="F30" i="4"/>
  <c r="P18" i="4"/>
  <c r="D9" i="4"/>
  <c r="BL71" i="3"/>
  <c r="E70" i="3"/>
  <c r="AQ68" i="3"/>
  <c r="CO66" i="3"/>
  <c r="AH65" i="3"/>
  <c r="CF63" i="3"/>
  <c r="AK62" i="3"/>
  <c r="CI60" i="3"/>
  <c r="P59" i="3"/>
  <c r="BB57" i="3"/>
  <c r="CN55" i="3"/>
  <c r="AS54" i="3"/>
  <c r="CE52" i="3"/>
  <c r="AJ51" i="3"/>
  <c r="CH49" i="3"/>
  <c r="AM48" i="3"/>
  <c r="BA46" i="3"/>
  <c r="F45" i="3"/>
  <c r="AR43" i="3"/>
  <c r="CD41" i="3"/>
  <c r="AI40" i="3"/>
  <c r="CG38" i="3"/>
  <c r="AL37" i="3"/>
  <c r="BL35" i="3"/>
  <c r="E34" i="3"/>
  <c r="AQ32" i="3"/>
  <c r="CO30" i="3"/>
  <c r="K31" i="14"/>
  <c r="D23" i="12"/>
  <c r="E54" i="15"/>
  <c r="I40" i="6"/>
  <c r="N62" i="14"/>
  <c r="D35" i="9"/>
  <c r="L27" i="4"/>
  <c r="J57" i="3"/>
  <c r="F67" i="6"/>
  <c r="J32" i="4"/>
  <c r="S10" i="4"/>
  <c r="BC71" i="3"/>
  <c r="AG69" i="3"/>
  <c r="AI67" i="3"/>
  <c r="AW65" i="3"/>
  <c r="AA63" i="3"/>
  <c r="E61" i="3"/>
  <c r="G59" i="3"/>
  <c r="BR56" i="3"/>
  <c r="CF54" i="3"/>
  <c r="CT52" i="3"/>
  <c r="AZ50" i="3"/>
  <c r="H50" i="14"/>
  <c r="J12" i="13"/>
  <c r="F45" i="6"/>
  <c r="F32" i="5"/>
  <c r="H49" i="4"/>
  <c r="R22" i="4"/>
  <c r="J8" i="4"/>
  <c r="R71" i="3"/>
  <c r="CC68" i="3"/>
  <c r="J67" i="3"/>
  <c r="BH65" i="3"/>
  <c r="M64" i="3"/>
  <c r="BK62" i="3"/>
  <c r="BY60" i="3"/>
  <c r="AD59" i="3"/>
  <c r="BP57" i="3"/>
  <c r="U56" i="3"/>
  <c r="BG54" i="3"/>
  <c r="L53" i="3"/>
  <c r="BJ51" i="3"/>
  <c r="O50" i="3"/>
  <c r="AC48" i="3"/>
  <c r="BO46" i="3"/>
  <c r="T45" i="3"/>
  <c r="BF43" i="3"/>
  <c r="D26" i="22"/>
  <c r="U26" i="14"/>
  <c r="D54" i="11"/>
  <c r="L40" i="6"/>
  <c r="F47" i="5"/>
  <c r="F59" i="4"/>
  <c r="M42" i="4"/>
  <c r="H28" i="4"/>
  <c r="M15" i="4"/>
  <c r="AN72" i="3"/>
  <c r="BZ70" i="3"/>
  <c r="S69" i="3"/>
  <c r="BQ67" i="3"/>
  <c r="J66" i="3"/>
  <c r="BH64" i="3"/>
  <c r="M63" i="3"/>
  <c r="BK61" i="3"/>
  <c r="BY59" i="3"/>
  <c r="AD58" i="3"/>
  <c r="BP56" i="3"/>
  <c r="U55" i="3"/>
  <c r="BG53" i="3"/>
  <c r="L52" i="3"/>
  <c r="BJ50" i="3"/>
  <c r="O49" i="3"/>
  <c r="D23" i="15"/>
  <c r="J35" i="13"/>
  <c r="D37" i="10"/>
  <c r="G40" i="6"/>
  <c r="G46" i="5"/>
  <c r="M60" i="4"/>
  <c r="R43" i="4"/>
  <c r="F29" i="4"/>
  <c r="S17" i="4"/>
  <c r="H8" i="4"/>
  <c r="AZ71" i="3"/>
  <c r="CL69" i="3"/>
  <c r="AE68" i="3"/>
  <c r="CC66" i="3"/>
  <c r="V65" i="3"/>
  <c r="BT63" i="3"/>
  <c r="Y62" i="3"/>
  <c r="BW60" i="3"/>
  <c r="CK58" i="3"/>
  <c r="AP57" i="3"/>
  <c r="CB55" i="3"/>
  <c r="AG54" i="3"/>
  <c r="M68" i="6"/>
  <c r="D49" i="7"/>
  <c r="N56" i="14"/>
  <c r="I27" i="6"/>
  <c r="J42" i="14"/>
  <c r="E60" i="7"/>
  <c r="P15" i="4"/>
  <c r="BH55" i="3"/>
  <c r="G33" i="6"/>
  <c r="J28" i="4"/>
  <c r="E10" i="4"/>
  <c r="AQ71" i="3"/>
  <c r="U69" i="3"/>
  <c r="W67" i="3"/>
  <c r="AK65" i="3"/>
  <c r="O63" i="3"/>
  <c r="CL60" i="3"/>
  <c r="CN58" i="3"/>
  <c r="BF56" i="3"/>
  <c r="BT54" i="3"/>
  <c r="CH52" i="3"/>
  <c r="AN50" i="3"/>
  <c r="F42" i="14"/>
  <c r="D50" i="12"/>
  <c r="F41" i="6"/>
  <c r="F24" i="5"/>
  <c r="T47" i="4"/>
  <c r="D22" i="4"/>
  <c r="CK72" i="3"/>
  <c r="F71" i="3"/>
  <c r="BQ68" i="3"/>
  <c r="CQ66" i="3"/>
  <c r="AV65" i="3"/>
  <c r="CT63" i="3"/>
  <c r="AY62" i="3"/>
  <c r="BM60" i="3"/>
  <c r="R59" i="3"/>
  <c r="BD57" i="3"/>
  <c r="I56" i="3"/>
  <c r="AU54" i="3"/>
  <c r="CS52" i="3"/>
  <c r="AX51" i="3"/>
  <c r="BX49" i="3"/>
  <c r="Q48" i="3"/>
  <c r="BC46" i="3"/>
  <c r="H45" i="3"/>
  <c r="AT43" i="3"/>
  <c r="G25" i="21"/>
  <c r="L8" i="14"/>
  <c r="D36" i="11"/>
  <c r="L36" i="6"/>
  <c r="F39" i="5"/>
  <c r="L57" i="4"/>
  <c r="G41" i="4"/>
  <c r="G27" i="4"/>
  <c r="T13" i="4"/>
  <c r="AB72" i="3"/>
  <c r="BN70" i="3"/>
  <c r="G69" i="3"/>
  <c r="BE67" i="3"/>
  <c r="CQ65" i="3"/>
  <c r="AV64" i="3"/>
  <c r="CT62" i="3"/>
  <c r="AY61" i="3"/>
  <c r="BM59" i="3"/>
  <c r="R58" i="3"/>
  <c r="BD56" i="3"/>
  <c r="I55" i="3"/>
  <c r="AU53" i="3"/>
  <c r="CS51" i="3"/>
  <c r="AX50" i="3"/>
  <c r="BX48" i="3"/>
  <c r="S57" i="14"/>
  <c r="J29" i="13"/>
  <c r="D34" i="9"/>
  <c r="G36" i="6"/>
  <c r="G38" i="5"/>
  <c r="T58" i="4"/>
  <c r="L42" i="4"/>
  <c r="F28" i="4"/>
  <c r="D17" i="4"/>
  <c r="L7" i="4"/>
  <c r="AN71" i="3"/>
  <c r="BZ69" i="3"/>
  <c r="S68" i="3"/>
  <c r="BQ66" i="3"/>
  <c r="J65" i="3"/>
  <c r="BH63" i="3"/>
  <c r="M62" i="3"/>
  <c r="BK60" i="3"/>
  <c r="BY58" i="3"/>
  <c r="AD57" i="3"/>
  <c r="BP55" i="3"/>
  <c r="U54" i="3"/>
  <c r="BG52" i="3"/>
  <c r="L51" i="3"/>
  <c r="BJ49" i="3"/>
  <c r="O48" i="3"/>
  <c r="AC46" i="3"/>
  <c r="BO44" i="3"/>
  <c r="T43" i="3"/>
  <c r="BF41" i="3"/>
  <c r="K40" i="3"/>
  <c r="BI38" i="3"/>
  <c r="N37" i="3"/>
  <c r="AN35" i="3"/>
  <c r="BZ33" i="3"/>
  <c r="S32" i="3"/>
  <c r="BQ30" i="3"/>
  <c r="J29" i="3"/>
  <c r="G21" i="5"/>
  <c r="J47" i="6"/>
  <c r="J37" i="14"/>
  <c r="I14" i="6"/>
  <c r="U25" i="14"/>
  <c r="E12" i="7"/>
  <c r="BO72" i="3"/>
  <c r="M54" i="3"/>
  <c r="G13" i="6"/>
  <c r="P24" i="4"/>
  <c r="H9" i="4"/>
  <c r="G71" i="3"/>
  <c r="I69" i="3"/>
  <c r="K67" i="3"/>
  <c r="CT64" i="3"/>
  <c r="BX62" i="3"/>
  <c r="BZ60" i="3"/>
  <c r="BD58" i="3"/>
  <c r="AT56" i="3"/>
  <c r="BH54" i="3"/>
  <c r="AX52" i="3"/>
  <c r="AB50" i="3"/>
  <c r="N34" i="14"/>
  <c r="E54" i="11"/>
  <c r="F37" i="6"/>
  <c r="F16" i="5"/>
  <c r="H41" i="4"/>
  <c r="G21" i="4"/>
  <c r="BY72" i="3"/>
  <c r="BC70" i="3"/>
  <c r="BE68" i="3"/>
  <c r="CE66" i="3"/>
  <c r="AJ65" i="3"/>
  <c r="CH63" i="3"/>
  <c r="AM62" i="3"/>
  <c r="BA60" i="3"/>
  <c r="F59" i="3"/>
  <c r="AR57" i="3"/>
  <c r="CD55" i="3"/>
  <c r="AI54" i="3"/>
  <c r="CG52" i="3"/>
  <c r="AL51" i="3"/>
  <c r="BL49" i="3"/>
  <c r="E48" i="3"/>
  <c r="AQ46" i="3"/>
  <c r="CO44" i="3"/>
  <c r="AH43" i="3"/>
  <c r="H27" i="20"/>
  <c r="L70" i="13"/>
  <c r="D18" i="11"/>
  <c r="L32" i="6"/>
  <c r="F31" i="5"/>
  <c r="S55" i="4"/>
  <c r="S39" i="4"/>
  <c r="I26" i="4"/>
  <c r="F13" i="4"/>
  <c r="P72" i="3"/>
  <c r="BB70" i="3"/>
  <c r="CN68" i="3"/>
  <c r="AS67" i="3"/>
  <c r="CE65" i="3"/>
  <c r="AJ64" i="3"/>
  <c r="CH62" i="3"/>
  <c r="AM61" i="3"/>
  <c r="BA59" i="3"/>
  <c r="F58" i="3"/>
  <c r="AR56" i="3"/>
  <c r="CD54" i="3"/>
  <c r="AI53" i="3"/>
  <c r="CG51" i="3"/>
  <c r="AL50" i="3"/>
  <c r="BL48" i="3"/>
  <c r="Q48" i="14"/>
  <c r="J23" i="13"/>
  <c r="D31" i="8"/>
  <c r="G32" i="6"/>
  <c r="G30" i="5"/>
  <c r="H57" i="4"/>
  <c r="F41" i="4"/>
  <c r="F27" i="4"/>
  <c r="H16" i="4"/>
  <c r="CU72" i="3"/>
  <c r="AB71" i="3"/>
  <c r="BN69" i="3"/>
  <c r="G68" i="3"/>
  <c r="BE66" i="3"/>
  <c r="CQ64" i="3"/>
  <c r="AV63" i="3"/>
  <c r="CT61" i="3"/>
  <c r="AY60" i="3"/>
  <c r="BM58" i="3"/>
  <c r="R57" i="3"/>
  <c r="BD55" i="3"/>
  <c r="I54" i="3"/>
  <c r="AU52" i="3"/>
  <c r="CS50" i="3"/>
  <c r="AX49" i="3"/>
  <c r="BX47" i="3"/>
  <c r="Q46" i="3"/>
  <c r="BC44" i="3"/>
  <c r="H43" i="3"/>
  <c r="AT41" i="3"/>
  <c r="CR39" i="3"/>
  <c r="AW38" i="3"/>
  <c r="D32" i="25"/>
  <c r="J22" i="6"/>
  <c r="H20" i="14"/>
  <c r="I67" i="4"/>
  <c r="H13" i="14"/>
  <c r="H52" i="5"/>
  <c r="T71" i="3"/>
  <c r="Z53" i="3"/>
  <c r="G32" i="5"/>
  <c r="T22" i="4"/>
  <c r="L8" i="4"/>
  <c r="CB70" i="3"/>
  <c r="CD68" i="3"/>
  <c r="CR66" i="3"/>
  <c r="BV64" i="3"/>
  <c r="BL62" i="3"/>
  <c r="BN60" i="3"/>
  <c r="AF58" i="3"/>
  <c r="AH56" i="3"/>
  <c r="AV54" i="3"/>
  <c r="Z52" i="3"/>
  <c r="P50" i="3"/>
  <c r="D20" i="14"/>
  <c r="E18" i="11"/>
  <c r="F33" i="6"/>
  <c r="F8" i="5"/>
  <c r="H37" i="4"/>
  <c r="J20" i="4"/>
  <c r="BM72" i="3"/>
  <c r="AE70" i="3"/>
  <c r="AS68" i="3"/>
  <c r="BS66" i="3"/>
  <c r="X65" i="3"/>
  <c r="BV63" i="3"/>
  <c r="AA62" i="3"/>
  <c r="AO60" i="3"/>
  <c r="CA58" i="3"/>
  <c r="AF57" i="3"/>
  <c r="BR55" i="3"/>
  <c r="W54" i="3"/>
  <c r="BU52" i="3"/>
  <c r="Z51" i="3"/>
  <c r="AZ49" i="3"/>
  <c r="CL47" i="3"/>
  <c r="AE46" i="3"/>
  <c r="CC44" i="3"/>
  <c r="V43" i="3"/>
  <c r="P56" i="19"/>
  <c r="J63" i="13"/>
  <c r="D48" i="10"/>
  <c r="L28" i="6"/>
  <c r="F23" i="5"/>
  <c r="M54" i="4"/>
  <c r="M38" i="4"/>
  <c r="M24" i="4"/>
  <c r="I12" i="4"/>
  <c r="CK71" i="3"/>
  <c r="AP70" i="3"/>
  <c r="CB68" i="3"/>
  <c r="AG67" i="3"/>
  <c r="BS65" i="3"/>
  <c r="X64" i="3"/>
  <c r="BV62" i="3"/>
  <c r="AA61" i="3"/>
  <c r="AO59" i="3"/>
  <c r="CA57" i="3"/>
  <c r="AF56" i="3"/>
  <c r="BR54" i="3"/>
  <c r="W53" i="3"/>
  <c r="BU51" i="3"/>
  <c r="Z50" i="3"/>
  <c r="AZ48" i="3"/>
  <c r="T40" i="14"/>
  <c r="J17" i="13"/>
  <c r="D60" i="7"/>
  <c r="G28" i="6"/>
  <c r="G22" i="5"/>
  <c r="R55" i="4"/>
  <c r="R39" i="4"/>
  <c r="H26" i="4"/>
  <c r="L15" i="4"/>
  <c r="CI72" i="3"/>
  <c r="P71" i="3"/>
  <c r="BB69" i="3"/>
  <c r="CN67" i="3"/>
  <c r="AS66" i="3"/>
  <c r="CE64" i="3"/>
  <c r="AJ63" i="3"/>
  <c r="CH61" i="3"/>
  <c r="AM60" i="3"/>
  <c r="BA58" i="3"/>
  <c r="F57" i="3"/>
  <c r="AR55" i="3"/>
  <c r="CD53" i="3"/>
  <c r="AI52" i="3"/>
  <c r="CG50" i="3"/>
  <c r="AL49" i="3"/>
  <c r="BL47" i="3"/>
  <c r="E46" i="3"/>
  <c r="AQ44" i="3"/>
  <c r="CO42" i="3"/>
  <c r="AH41" i="3"/>
  <c r="CF39" i="3"/>
  <c r="AK38" i="3"/>
  <c r="CI36" i="3"/>
  <c r="P35" i="3"/>
  <c r="BB33" i="3"/>
  <c r="CN31" i="3"/>
  <c r="AS30" i="3"/>
  <c r="K16" i="14"/>
  <c r="D55" i="5"/>
  <c r="S7" i="14"/>
  <c r="O54" i="4"/>
  <c r="L63" i="13"/>
  <c r="H28" i="5"/>
  <c r="BF69" i="3"/>
  <c r="BK52" i="3"/>
  <c r="G8" i="5"/>
  <c r="L20" i="4"/>
  <c r="O7" i="4"/>
  <c r="BP70" i="3"/>
  <c r="BR68" i="3"/>
  <c r="CF66" i="3"/>
  <c r="BJ64" i="3"/>
  <c r="AZ62" i="3"/>
  <c r="BB60" i="3"/>
  <c r="T58" i="3"/>
  <c r="V56" i="3"/>
  <c r="AJ54" i="3"/>
  <c r="N52" i="3"/>
  <c r="CK49" i="3"/>
  <c r="G14" i="14"/>
  <c r="D49" i="10"/>
  <c r="F29" i="6"/>
  <c r="T71" i="4"/>
  <c r="T35" i="4"/>
  <c r="R18" i="4"/>
  <c r="BA72" i="3"/>
  <c r="S70" i="3"/>
  <c r="AG68" i="3"/>
  <c r="BG66" i="3"/>
  <c r="L65" i="3"/>
  <c r="BJ63" i="3"/>
  <c r="O62" i="3"/>
  <c r="AC60" i="3"/>
  <c r="BO58" i="3"/>
  <c r="T57" i="3"/>
  <c r="BF55" i="3"/>
  <c r="K54" i="3"/>
  <c r="BI52" i="3"/>
  <c r="N51" i="3"/>
  <c r="AN49" i="3"/>
  <c r="BZ47" i="3"/>
  <c r="S46" i="3"/>
  <c r="BQ44" i="3"/>
  <c r="J43" i="3"/>
  <c r="D28" i="19"/>
  <c r="H56" i="13"/>
  <c r="D45" i="9"/>
  <c r="L24" i="6"/>
  <c r="F15" i="5"/>
  <c r="G53" i="4"/>
  <c r="G37" i="4"/>
  <c r="O23" i="4"/>
  <c r="M11" i="4"/>
  <c r="BY71" i="3"/>
  <c r="AD70" i="3"/>
  <c r="BP68" i="3"/>
  <c r="U67" i="3"/>
  <c r="BG65" i="3"/>
  <c r="L64" i="3"/>
  <c r="BJ62" i="3"/>
  <c r="O61" i="3"/>
  <c r="AC59" i="3"/>
  <c r="BO57" i="3"/>
  <c r="T56" i="3"/>
  <c r="BF54" i="3"/>
  <c r="K53" i="3"/>
  <c r="BI51" i="3"/>
  <c r="N50" i="3"/>
  <c r="AN48" i="3"/>
  <c r="I33" i="14"/>
  <c r="J11" i="13"/>
  <c r="D36" i="7"/>
  <c r="G24" i="6"/>
  <c r="G14" i="5"/>
  <c r="L54" i="4"/>
  <c r="L38" i="4"/>
  <c r="J25" i="4"/>
  <c r="P14" i="4"/>
  <c r="BW72" i="3"/>
  <c r="CK70" i="3"/>
  <c r="AP69" i="3"/>
  <c r="CB67" i="3"/>
  <c r="AG66" i="3"/>
  <c r="BS64" i="3"/>
  <c r="X63" i="3"/>
  <c r="BV61" i="3"/>
  <c r="AA60" i="3"/>
  <c r="AO58" i="3"/>
  <c r="CA56" i="3"/>
  <c r="AF55" i="3"/>
  <c r="BR53" i="3"/>
  <c r="W52" i="3"/>
  <c r="BU50" i="3"/>
  <c r="Z49" i="3"/>
  <c r="AZ47" i="3"/>
  <c r="CL45" i="3"/>
  <c r="AE44" i="3"/>
  <c r="CC42" i="3"/>
  <c r="V41" i="3"/>
  <c r="BT39" i="3"/>
  <c r="Y38" i="3"/>
  <c r="BW36" i="3"/>
  <c r="CK34" i="3"/>
  <c r="AP33" i="3"/>
  <c r="CB31" i="3"/>
  <c r="AG30" i="3"/>
  <c r="BS28" i="3"/>
  <c r="X27" i="3"/>
  <c r="BV25" i="3"/>
  <c r="AA24" i="3"/>
  <c r="AO22" i="3"/>
  <c r="CA20" i="3"/>
  <c r="R57" i="14"/>
  <c r="I29" i="13"/>
  <c r="F65" i="6"/>
  <c r="F12" i="6"/>
  <c r="R66" i="4"/>
  <c r="P47" i="4"/>
  <c r="D32" i="4"/>
  <c r="R17" i="4"/>
  <c r="Z72" i="3"/>
  <c r="AZ70" i="3"/>
  <c r="CL68" i="3"/>
  <c r="AE67" i="3"/>
  <c r="CC65" i="3"/>
  <c r="L62" i="6"/>
  <c r="D19" i="5"/>
  <c r="G54" i="13"/>
  <c r="I41" i="4"/>
  <c r="N44" i="13"/>
  <c r="I23" i="25"/>
  <c r="K68" i="3"/>
  <c r="AZ51" i="3"/>
  <c r="M70" i="4"/>
  <c r="O19" i="4"/>
  <c r="BN72" i="3"/>
  <c r="BD70" i="3"/>
  <c r="BF68" i="3"/>
  <c r="AV66" i="3"/>
  <c r="AX64" i="3"/>
  <c r="AN62" i="3"/>
  <c r="R60" i="3"/>
  <c r="H58" i="3"/>
  <c r="J56" i="3"/>
  <c r="CS53" i="3"/>
  <c r="CU51" i="3"/>
  <c r="BY49" i="3"/>
  <c r="K63" i="13"/>
  <c r="D46" i="9"/>
  <c r="F25" i="6"/>
  <c r="G67" i="4"/>
  <c r="J33" i="4"/>
  <c r="D18" i="4"/>
  <c r="Q72" i="3"/>
  <c r="G70" i="3"/>
  <c r="U68" i="3"/>
  <c r="AU66" i="3"/>
  <c r="CS64" i="3"/>
  <c r="AX63" i="3"/>
  <c r="BX61" i="3"/>
  <c r="Q60" i="3"/>
  <c r="BC58" i="3"/>
  <c r="H57" i="3"/>
  <c r="AT55" i="3"/>
  <c r="CR53" i="3"/>
  <c r="AW52" i="3"/>
  <c r="CU50" i="3"/>
  <c r="AB49" i="3"/>
  <c r="BN47" i="3"/>
  <c r="G46" i="3"/>
  <c r="BE44" i="3"/>
  <c r="CQ42" i="3"/>
  <c r="D28" i="17"/>
  <c r="J42" i="13"/>
  <c r="D42" i="8"/>
  <c r="L20" i="6"/>
  <c r="F7" i="5"/>
  <c r="S51" i="4"/>
  <c r="S35" i="4"/>
  <c r="T21" i="4"/>
  <c r="T9" i="4"/>
  <c r="BM71" i="3"/>
  <c r="R70" i="3"/>
  <c r="BD68" i="3"/>
  <c r="I67" i="3"/>
  <c r="AU65" i="3"/>
  <c r="CS63" i="3"/>
  <c r="AX62" i="3"/>
  <c r="BX60" i="3"/>
  <c r="Q59" i="3"/>
  <c r="BC57" i="3"/>
  <c r="H56" i="3"/>
  <c r="AT54" i="3"/>
  <c r="CR52" i="3"/>
  <c r="AW51" i="3"/>
  <c r="CU49" i="3"/>
  <c r="AB48" i="3"/>
  <c r="Q25" i="14"/>
  <c r="D70" i="12"/>
  <c r="D12" i="7"/>
  <c r="G20" i="6"/>
  <c r="R71" i="4"/>
  <c r="F53" i="4"/>
  <c r="F37" i="4"/>
  <c r="L24" i="4"/>
  <c r="S13" i="4"/>
  <c r="BK72" i="3"/>
  <c r="BY70" i="3"/>
  <c r="AD69" i="3"/>
  <c r="BP67" i="3"/>
  <c r="U66" i="3"/>
  <c r="BG64" i="3"/>
  <c r="L63" i="3"/>
  <c r="BJ61" i="3"/>
  <c r="O60" i="3"/>
  <c r="AC58" i="3"/>
  <c r="BO56" i="3"/>
  <c r="T55" i="3"/>
  <c r="BF53" i="3"/>
  <c r="K52" i="3"/>
  <c r="BI50" i="3"/>
  <c r="N49" i="3"/>
  <c r="AN47" i="3"/>
  <c r="BZ45" i="3"/>
  <c r="S44" i="3"/>
  <c r="BQ42" i="3"/>
  <c r="J41" i="3"/>
  <c r="BH39" i="3"/>
  <c r="M38" i="3"/>
  <c r="BK36" i="3"/>
  <c r="BY34" i="3"/>
  <c r="AD33" i="3"/>
  <c r="BP31" i="3"/>
  <c r="U30" i="3"/>
  <c r="BG28" i="3"/>
  <c r="L27" i="3"/>
  <c r="BJ25" i="3"/>
  <c r="O24" i="3"/>
  <c r="AC22" i="3"/>
  <c r="BO20" i="3"/>
  <c r="P48" i="14"/>
  <c r="I23" i="13"/>
  <c r="F59" i="6"/>
  <c r="F8" i="6"/>
  <c r="G65" i="4"/>
  <c r="J46" i="4"/>
  <c r="D31" i="4"/>
  <c r="G16" i="4"/>
  <c r="N72" i="3"/>
  <c r="AN70" i="3"/>
  <c r="BZ68" i="3"/>
  <c r="S67" i="3"/>
  <c r="D30" i="14"/>
  <c r="D66" i="4"/>
  <c r="L36" i="13"/>
  <c r="O28" i="4"/>
  <c r="K32" i="13"/>
  <c r="H28" i="14"/>
  <c r="BI66" i="3"/>
  <c r="BY50" i="3"/>
  <c r="H59" i="4"/>
  <c r="E18" i="4"/>
  <c r="AP72" i="3"/>
  <c r="AR70" i="3"/>
  <c r="AT68" i="3"/>
  <c r="X66" i="3"/>
  <c r="AL64" i="3"/>
  <c r="AB62" i="3"/>
  <c r="CA59" i="3"/>
  <c r="CO57" i="3"/>
  <c r="CQ55" i="3"/>
  <c r="BU53" i="3"/>
  <c r="CI51" i="3"/>
  <c r="D61" i="28"/>
  <c r="G49" i="13"/>
  <c r="D43" i="8"/>
  <c r="F21" i="6"/>
  <c r="L62" i="4"/>
  <c r="I32" i="4"/>
  <c r="G17" i="4"/>
  <c r="CL71" i="3"/>
  <c r="CN69" i="3"/>
  <c r="I68" i="3"/>
  <c r="AI66" i="3"/>
  <c r="CG64" i="3"/>
  <c r="AL63" i="3"/>
  <c r="BL61" i="3"/>
  <c r="E60" i="3"/>
  <c r="AQ58" i="3"/>
  <c r="CO56" i="3"/>
  <c r="AH55" i="3"/>
  <c r="CF53" i="3"/>
  <c r="AK52" i="3"/>
  <c r="CI50" i="3"/>
  <c r="P49" i="3"/>
  <c r="BB47" i="3"/>
  <c r="CN45" i="3"/>
  <c r="AS44" i="3"/>
  <c r="CE42" i="3"/>
  <c r="E35" i="15"/>
  <c r="I36" i="13"/>
  <c r="F72" i="6"/>
  <c r="L16" i="6"/>
  <c r="S71" i="4"/>
  <c r="M50" i="4"/>
  <c r="M34" i="4"/>
  <c r="F21" i="4"/>
  <c r="F9" i="4"/>
  <c r="BA71" i="3"/>
  <c r="F70" i="3"/>
  <c r="AR68" i="3"/>
  <c r="CD66" i="3"/>
  <c r="AI65" i="3"/>
  <c r="CG63" i="3"/>
  <c r="AL62" i="3"/>
  <c r="BL60" i="3"/>
  <c r="E59" i="3"/>
  <c r="AQ57" i="3"/>
  <c r="CO55" i="3"/>
  <c r="AH54" i="3"/>
  <c r="CF52" i="3"/>
  <c r="AK51" i="3"/>
  <c r="CI49" i="3"/>
  <c r="P48" i="3"/>
  <c r="G13" i="14"/>
  <c r="D46" i="12"/>
  <c r="G71" i="6"/>
  <c r="G16" i="6"/>
  <c r="F70" i="4"/>
  <c r="R51" i="4"/>
  <c r="R35" i="4"/>
  <c r="P22" i="4"/>
  <c r="D13" i="4"/>
  <c r="AY72" i="3"/>
  <c r="E67" i="12"/>
  <c r="P56" i="4"/>
  <c r="L23" i="13"/>
  <c r="I15" i="4"/>
  <c r="K20" i="13"/>
  <c r="J13" i="13"/>
  <c r="N65" i="3"/>
  <c r="M61" i="19"/>
  <c r="R54" i="4"/>
  <c r="H17" i="4"/>
  <c r="AD72" i="3"/>
  <c r="AF70" i="3"/>
  <c r="AH68" i="3"/>
  <c r="L66" i="3"/>
  <c r="Z64" i="3"/>
  <c r="P62" i="3"/>
  <c r="BO59" i="3"/>
  <c r="CC57" i="3"/>
  <c r="CE55" i="3"/>
  <c r="BI53" i="3"/>
  <c r="BW51" i="3"/>
  <c r="F27" i="22"/>
  <c r="K42" i="13"/>
  <c r="D64" i="7"/>
  <c r="F17" i="6"/>
  <c r="R60" i="4"/>
  <c r="H31" i="4"/>
  <c r="J16" i="4"/>
  <c r="BZ71" i="3"/>
  <c r="CB69" i="3"/>
  <c r="CD67" i="3"/>
  <c r="W66" i="3"/>
  <c r="BU64" i="3"/>
  <c r="Z63" i="3"/>
  <c r="AZ61" i="3"/>
  <c r="CL59" i="3"/>
  <c r="AE58" i="3"/>
  <c r="CC56" i="3"/>
  <c r="V55" i="3"/>
  <c r="BT53" i="3"/>
  <c r="Y52" i="3"/>
  <c r="BW50" i="3"/>
  <c r="CK48" i="3"/>
  <c r="AP47" i="3"/>
  <c r="CB45" i="3"/>
  <c r="AG44" i="3"/>
  <c r="BS42" i="3"/>
  <c r="I68" i="14"/>
  <c r="I30" i="13"/>
  <c r="F66" i="6"/>
  <c r="L12" i="6"/>
  <c r="H70" i="4"/>
  <c r="G49" i="4"/>
  <c r="H33" i="4"/>
  <c r="I20" i="4"/>
  <c r="I8" i="4"/>
  <c r="AO71" i="3"/>
  <c r="CA69" i="3"/>
  <c r="AF68" i="3"/>
  <c r="BR66" i="3"/>
  <c r="W65" i="3"/>
  <c r="BU63" i="3"/>
  <c r="Z62" i="3"/>
  <c r="AZ60" i="3"/>
  <c r="CL58" i="3"/>
  <c r="AE57" i="3"/>
  <c r="CC55" i="3"/>
  <c r="V54" i="3"/>
  <c r="BT52" i="3"/>
  <c r="Y51" i="3"/>
  <c r="BW49" i="3"/>
  <c r="L21" i="28"/>
  <c r="O7" i="14"/>
  <c r="D22" i="12"/>
  <c r="G65" i="6"/>
  <c r="G12" i="6"/>
  <c r="M68" i="4"/>
  <c r="L50" i="4"/>
  <c r="L34" i="4"/>
  <c r="S21" i="4"/>
  <c r="H12" i="4"/>
  <c r="AM72" i="3"/>
  <c r="BA70" i="3"/>
  <c r="F69" i="3"/>
  <c r="AR67" i="3"/>
  <c r="E61" i="5"/>
  <c r="J47" i="4"/>
  <c r="L10" i="13"/>
  <c r="D24" i="25"/>
  <c r="K8" i="13"/>
  <c r="D20" i="7"/>
  <c r="AN63" i="3"/>
  <c r="Q60" i="14"/>
  <c r="F52" i="4"/>
  <c r="S14" i="4"/>
  <c r="R72" i="3"/>
  <c r="T70" i="3"/>
  <c r="CQ67" i="3"/>
  <c r="CS65" i="3"/>
  <c r="N64" i="3"/>
  <c r="BM61" i="3"/>
  <c r="BC59" i="3"/>
  <c r="BQ57" i="3"/>
  <c r="AU55" i="3"/>
  <c r="AW53" i="3"/>
  <c r="BK51" i="3"/>
  <c r="O28" i="19"/>
  <c r="J36" i="13"/>
  <c r="D40" i="7"/>
  <c r="F72" i="5"/>
  <c r="G59" i="4"/>
  <c r="I30" i="4"/>
  <c r="G13" i="4"/>
  <c r="BN71" i="3"/>
  <c r="BP69" i="3"/>
  <c r="BR67" i="3"/>
  <c r="K66" i="3"/>
  <c r="BI64" i="3"/>
  <c r="N63" i="3"/>
  <c r="AN61" i="3"/>
  <c r="BZ59" i="3"/>
  <c r="S58" i="3"/>
  <c r="BQ56" i="3"/>
  <c r="J55" i="3"/>
  <c r="BH53" i="3"/>
  <c r="M52" i="3"/>
  <c r="BK50" i="3"/>
  <c r="BY48" i="3"/>
  <c r="AD47" i="3"/>
  <c r="BP45" i="3"/>
  <c r="U44" i="3"/>
  <c r="BG42" i="3"/>
  <c r="F59" i="14"/>
  <c r="I24" i="13"/>
  <c r="F60" i="6"/>
  <c r="L8" i="6"/>
  <c r="F67" i="4"/>
  <c r="S47" i="4"/>
  <c r="H32" i="4"/>
  <c r="M19" i="4"/>
  <c r="M7" i="4"/>
  <c r="AC71" i="3"/>
  <c r="BO69" i="3"/>
  <c r="T68" i="3"/>
  <c r="BF66" i="3"/>
  <c r="K65" i="3"/>
  <c r="BI63" i="3"/>
  <c r="N62" i="3"/>
  <c r="AN60" i="3"/>
  <c r="BZ58" i="3"/>
  <c r="S57" i="3"/>
  <c r="BQ55" i="3"/>
  <c r="J54" i="3"/>
  <c r="BH52" i="3"/>
  <c r="M51" i="3"/>
  <c r="BK49" i="3"/>
  <c r="D39" i="23"/>
  <c r="K69" i="13"/>
  <c r="E69" i="11"/>
  <c r="G59" i="6"/>
  <c r="G8" i="6"/>
  <c r="T66" i="4"/>
  <c r="F49" i="4"/>
  <c r="G33" i="4"/>
  <c r="D21" i="4"/>
  <c r="L11" i="4"/>
  <c r="AA72" i="3"/>
  <c r="AO70" i="3"/>
  <c r="CA68" i="3"/>
  <c r="AF67" i="3"/>
  <c r="BR65" i="3"/>
  <c r="W64" i="3"/>
  <c r="BU62" i="3"/>
  <c r="Z61" i="3"/>
  <c r="AZ59" i="3"/>
  <c r="CL57" i="3"/>
  <c r="AE56" i="3"/>
  <c r="CC54" i="3"/>
  <c r="V53" i="3"/>
  <c r="BT51" i="3"/>
  <c r="Y50" i="3"/>
  <c r="BW48" i="3"/>
  <c r="CK46" i="3"/>
  <c r="AP45" i="3"/>
  <c r="CB43" i="3"/>
  <c r="AG42" i="3"/>
  <c r="BS40" i="3"/>
  <c r="X39" i="3"/>
  <c r="BV37" i="3"/>
  <c r="AA36" i="3"/>
  <c r="AO34" i="3"/>
  <c r="CA32" i="3"/>
  <c r="AF31" i="3"/>
  <c r="BR29" i="3"/>
  <c r="W28" i="3"/>
  <c r="BU26" i="3"/>
  <c r="D31" i="20"/>
  <c r="BS67" i="3"/>
  <c r="F56" i="5"/>
  <c r="G58" i="3"/>
  <c r="I18" i="13"/>
  <c r="CR64" i="3"/>
  <c r="I62" i="13"/>
  <c r="R69" i="3"/>
  <c r="BI62" i="3"/>
  <c r="S56" i="3"/>
  <c r="AW50" i="3"/>
  <c r="BN45" i="3"/>
  <c r="CQ40" i="3"/>
  <c r="Z37" i="3"/>
  <c r="CL33" i="3"/>
  <c r="CC30" i="3"/>
  <c r="K28" i="3"/>
  <c r="Y26" i="3"/>
  <c r="AY24" i="3"/>
  <c r="Q22" i="3"/>
  <c r="D19" i="23"/>
  <c r="E13" i="14"/>
  <c r="D36" i="10"/>
  <c r="F20" i="6"/>
  <c r="T61" i="4"/>
  <c r="J42" i="4"/>
  <c r="F26" i="4"/>
  <c r="BV72" i="3"/>
  <c r="BX70" i="3"/>
  <c r="BN68" i="3"/>
  <c r="CB66" i="3"/>
  <c r="U65" i="3"/>
  <c r="BG63" i="3"/>
  <c r="L62" i="3"/>
  <c r="BJ60" i="3"/>
  <c r="O59" i="3"/>
  <c r="AC57" i="3"/>
  <c r="BO55" i="3"/>
  <c r="T54" i="3"/>
  <c r="BF52" i="3"/>
  <c r="K51" i="3"/>
  <c r="BI49" i="3"/>
  <c r="N48" i="3"/>
  <c r="AN46" i="3"/>
  <c r="BZ44" i="3"/>
  <c r="S43" i="3"/>
  <c r="BQ41" i="3"/>
  <c r="J40" i="3"/>
  <c r="BH38" i="3"/>
  <c r="M37" i="3"/>
  <c r="BK35" i="3"/>
  <c r="BY33" i="3"/>
  <c r="AD32" i="3"/>
  <c r="F47" i="14"/>
  <c r="I16" i="13"/>
  <c r="F52" i="6"/>
  <c r="G68" i="5"/>
  <c r="T64" i="4"/>
  <c r="L47" i="4"/>
  <c r="S31" i="4"/>
  <c r="S20" i="4"/>
  <c r="H11" i="4"/>
  <c r="X72" i="3"/>
  <c r="BV70" i="3"/>
  <c r="AA69" i="3"/>
  <c r="AO67" i="3"/>
  <c r="CA65" i="3"/>
  <c r="AF64" i="3"/>
  <c r="BR62" i="3"/>
  <c r="W61" i="3"/>
  <c r="BU59" i="3"/>
  <c r="Z58" i="3"/>
  <c r="AZ56" i="3"/>
  <c r="CL54" i="3"/>
  <c r="AE53" i="3"/>
  <c r="CC51" i="3"/>
  <c r="I11" i="14"/>
  <c r="D14" i="12"/>
  <c r="G57" i="6"/>
  <c r="F7" i="6"/>
  <c r="L66" i="4"/>
  <c r="H43" i="4"/>
  <c r="R26" i="4"/>
  <c r="G15" i="4"/>
  <c r="BG72" i="3"/>
  <c r="L71" i="3"/>
  <c r="BJ69" i="3"/>
  <c r="O68" i="3"/>
  <c r="AC66" i="3"/>
  <c r="BO64" i="3"/>
  <c r="T63" i="3"/>
  <c r="BF61" i="3"/>
  <c r="K60" i="3"/>
  <c r="BI58" i="3"/>
  <c r="N57" i="3"/>
  <c r="AN55" i="3"/>
  <c r="BZ53" i="3"/>
  <c r="S52" i="3"/>
  <c r="BQ50" i="3"/>
  <c r="F53" i="22"/>
  <c r="T16" i="14"/>
  <c r="D45" i="11"/>
  <c r="L34" i="6"/>
  <c r="F27" i="5"/>
  <c r="G55" i="4"/>
  <c r="G39" i="4"/>
  <c r="E24" i="4"/>
  <c r="T11" i="4"/>
  <c r="L9" i="19"/>
  <c r="K51" i="13"/>
  <c r="E42" i="11"/>
  <c r="I38" i="13"/>
  <c r="F43" i="4"/>
  <c r="AX71" i="3"/>
  <c r="BO66" i="3"/>
  <c r="W62" i="3"/>
  <c r="BX57" i="3"/>
  <c r="CO52" i="3"/>
  <c r="AQ49" i="3"/>
  <c r="Z47" i="3"/>
  <c r="T65" i="4"/>
  <c r="CE71" i="3"/>
  <c r="AM67" i="3"/>
  <c r="BD62" i="3"/>
  <c r="L58" i="3"/>
  <c r="AC53" i="3"/>
  <c r="AP49" i="3"/>
  <c r="J47" i="3"/>
  <c r="D38" i="4"/>
  <c r="CG65" i="3"/>
  <c r="T55" i="4"/>
  <c r="BE56" i="3"/>
  <c r="F54" i="6"/>
  <c r="AW63" i="3"/>
  <c r="E51" i="11"/>
  <c r="BO68" i="3"/>
  <c r="AX61" i="3"/>
  <c r="H55" i="3"/>
  <c r="AK50" i="3"/>
  <c r="BB45" i="3"/>
  <c r="CE40" i="3"/>
  <c r="CU36" i="3"/>
  <c r="BN33" i="3"/>
  <c r="BE30" i="3"/>
  <c r="CR27" i="3"/>
  <c r="M26" i="3"/>
  <c r="AM24" i="3"/>
  <c r="E22" i="3"/>
  <c r="E18" i="22"/>
  <c r="N7" i="14"/>
  <c r="D33" i="9"/>
  <c r="F16" i="6"/>
  <c r="L60" i="4"/>
  <c r="D41" i="4"/>
  <c r="H25" i="4"/>
  <c r="BJ72" i="3"/>
  <c r="BL70" i="3"/>
  <c r="BB68" i="3"/>
  <c r="BP66" i="3"/>
  <c r="I65" i="3"/>
  <c r="AU63" i="3"/>
  <c r="CS61" i="3"/>
  <c r="AX60" i="3"/>
  <c r="BX58" i="3"/>
  <c r="Q57" i="3"/>
  <c r="BC55" i="3"/>
  <c r="H54" i="3"/>
  <c r="AT52" i="3"/>
  <c r="CR50" i="3"/>
  <c r="AW49" i="3"/>
  <c r="CU47" i="3"/>
  <c r="AB46" i="3"/>
  <c r="BN44" i="3"/>
  <c r="G43" i="3"/>
  <c r="BE41" i="3"/>
  <c r="CQ39" i="3"/>
  <c r="AV38" i="3"/>
  <c r="CT36" i="3"/>
  <c r="AY35" i="3"/>
  <c r="BM33" i="3"/>
  <c r="R32" i="3"/>
  <c r="N39" i="14"/>
  <c r="I10" i="13"/>
  <c r="G47" i="6"/>
  <c r="G60" i="5"/>
  <c r="H63" i="4"/>
  <c r="F46" i="4"/>
  <c r="T30" i="4"/>
  <c r="E20" i="4"/>
  <c r="L10" i="4"/>
  <c r="L72" i="3"/>
  <c r="BJ70" i="3"/>
  <c r="O69" i="3"/>
  <c r="AC67" i="3"/>
  <c r="BO65" i="3"/>
  <c r="T64" i="3"/>
  <c r="BF62" i="3"/>
  <c r="K61" i="3"/>
  <c r="BI59" i="3"/>
  <c r="N58" i="3"/>
  <c r="AN56" i="3"/>
  <c r="BZ54" i="3"/>
  <c r="S53" i="3"/>
  <c r="F8" i="26"/>
  <c r="G67" i="13"/>
  <c r="E63" i="11"/>
  <c r="G51" i="6"/>
  <c r="F68" i="5"/>
  <c r="R64" i="4"/>
  <c r="T41" i="4"/>
  <c r="T25" i="4"/>
  <c r="J14" i="4"/>
  <c r="AU72" i="3"/>
  <c r="CS70" i="3"/>
  <c r="AX69" i="3"/>
  <c r="BX67" i="3"/>
  <c r="Q66" i="3"/>
  <c r="BC64" i="3"/>
  <c r="H63" i="3"/>
  <c r="AT61" i="3"/>
  <c r="CR59" i="3"/>
  <c r="AW58" i="3"/>
  <c r="CU56" i="3"/>
  <c r="AB55" i="3"/>
  <c r="BN53" i="3"/>
  <c r="G52" i="3"/>
  <c r="BE50" i="3"/>
  <c r="G58" i="20"/>
  <c r="G11" i="14"/>
  <c r="D27" i="11"/>
  <c r="L30" i="6"/>
  <c r="F19" i="5"/>
  <c r="S53" i="4"/>
  <c r="S37" i="4"/>
  <c r="G23" i="4"/>
  <c r="F11" i="4"/>
  <c r="E66" i="15"/>
  <c r="M44" i="13"/>
  <c r="E24" i="11"/>
  <c r="D72" i="10"/>
  <c r="R37" i="4"/>
  <c r="N71" i="3"/>
  <c r="AE66" i="3"/>
  <c r="CF61" i="3"/>
  <c r="AN57" i="3"/>
  <c r="BE52" i="3"/>
  <c r="V49" i="3"/>
  <c r="G47" i="14"/>
  <c r="P53" i="4"/>
  <c r="AU71" i="3"/>
  <c r="BL66" i="3"/>
  <c r="T62" i="3"/>
  <c r="BU57" i="3"/>
  <c r="CL52" i="3"/>
  <c r="U49" i="3"/>
  <c r="D12" i="9"/>
  <c r="CU63" i="3"/>
  <c r="H29" i="4"/>
  <c r="CQ54" i="3"/>
  <c r="F71" i="5"/>
  <c r="CU61" i="3"/>
  <c r="G53" i="6"/>
  <c r="BD67" i="3"/>
  <c r="AL61" i="3"/>
  <c r="CO54" i="3"/>
  <c r="M50" i="3"/>
  <c r="AD45" i="3"/>
  <c r="BG40" i="3"/>
  <c r="AY36" i="3"/>
  <c r="R33" i="3"/>
  <c r="I30" i="3"/>
  <c r="CF27" i="3"/>
  <c r="CT25" i="3"/>
  <c r="BX23" i="3"/>
  <c r="CL21" i="3"/>
  <c r="E11" i="21"/>
  <c r="J69" i="13"/>
  <c r="D30" i="8"/>
  <c r="F70" i="5"/>
  <c r="R58" i="4"/>
  <c r="P39" i="4"/>
  <c r="J24" i="4"/>
  <c r="AX72" i="3"/>
  <c r="AB70" i="3"/>
  <c r="AP68" i="3"/>
  <c r="BD66" i="3"/>
  <c r="CD64" i="3"/>
  <c r="AI63" i="3"/>
  <c r="CG61" i="3"/>
  <c r="AL60" i="3"/>
  <c r="BL58" i="3"/>
  <c r="E57" i="3"/>
  <c r="AQ55" i="3"/>
  <c r="CO53" i="3"/>
  <c r="AH52" i="3"/>
  <c r="CF50" i="3"/>
  <c r="AK49" i="3"/>
  <c r="CI47" i="3"/>
  <c r="P46" i="3"/>
  <c r="BB44" i="3"/>
  <c r="CN42" i="3"/>
  <c r="AS41" i="3"/>
  <c r="CE39" i="3"/>
  <c r="AJ38" i="3"/>
  <c r="CH36" i="3"/>
  <c r="AM35" i="3"/>
  <c r="BA33" i="3"/>
  <c r="F32" i="3"/>
  <c r="K24" i="14"/>
  <c r="D66" i="11"/>
  <c r="G43" i="6"/>
  <c r="G52" i="5"/>
  <c r="R61" i="4"/>
  <c r="R44" i="4"/>
  <c r="S29" i="4"/>
  <c r="H19" i="4"/>
  <c r="O9" i="4"/>
  <c r="CS71" i="3"/>
  <c r="AX70" i="3"/>
  <c r="BX68" i="3"/>
  <c r="Q67" i="3"/>
  <c r="BC65" i="3"/>
  <c r="H64" i="3"/>
  <c r="AT62" i="3"/>
  <c r="CR60" i="3"/>
  <c r="AW59" i="3"/>
  <c r="CU57" i="3"/>
  <c r="AB56" i="3"/>
  <c r="BN54" i="3"/>
  <c r="G53" i="3"/>
  <c r="D71" i="21"/>
  <c r="M52" i="13"/>
  <c r="E45" i="11"/>
  <c r="F47" i="6"/>
  <c r="F60" i="5"/>
  <c r="G63" i="4"/>
  <c r="H39" i="4"/>
  <c r="D25" i="4"/>
  <c r="R12" i="4"/>
  <c r="AI72" i="3"/>
  <c r="CG70" i="3"/>
  <c r="AL69" i="3"/>
  <c r="BL67" i="3"/>
  <c r="E66" i="3"/>
  <c r="AQ64" i="3"/>
  <c r="CO62" i="3"/>
  <c r="AH61" i="3"/>
  <c r="CF59" i="3"/>
  <c r="AK58" i="3"/>
  <c r="CI56" i="3"/>
  <c r="P55" i="3"/>
  <c r="BB53" i="3"/>
  <c r="CN51" i="3"/>
  <c r="AS50" i="3"/>
  <c r="G71" i="19"/>
  <c r="N59" i="13"/>
  <c r="D9" i="11"/>
  <c r="L26" i="6"/>
  <c r="F11" i="5"/>
  <c r="M52" i="4"/>
  <c r="M36" i="4"/>
  <c r="I22" i="4"/>
  <c r="I10" i="4"/>
  <c r="L71" i="14"/>
  <c r="J38" i="13"/>
  <c r="D70" i="9"/>
  <c r="G46" i="6"/>
  <c r="T24" i="4"/>
  <c r="BW70" i="3"/>
  <c r="CN65" i="3"/>
  <c r="AV61" i="3"/>
  <c r="BM56" i="3"/>
  <c r="U52" i="3"/>
  <c r="F49" i="3"/>
  <c r="J34" i="13"/>
  <c r="G13" i="21"/>
  <c r="AO61" i="3"/>
  <c r="R10" i="4"/>
  <c r="AV53" i="3"/>
  <c r="L65" i="4"/>
  <c r="AB60" i="3"/>
  <c r="G70" i="5"/>
  <c r="T67" i="3"/>
  <c r="N61" i="3"/>
  <c r="BQ54" i="3"/>
  <c r="BV49" i="3"/>
  <c r="CA44" i="3"/>
  <c r="W40" i="3"/>
  <c r="AM36" i="3"/>
  <c r="F33" i="3"/>
  <c r="CD29" i="3"/>
  <c r="BT27" i="3"/>
  <c r="CH25" i="3"/>
  <c r="BL23" i="3"/>
  <c r="BZ21" i="3"/>
  <c r="F17" i="20"/>
  <c r="H62" i="13"/>
  <c r="F71" i="6"/>
  <c r="F62" i="5"/>
  <c r="G57" i="4"/>
  <c r="J38" i="4"/>
  <c r="L23" i="4"/>
  <c r="AL72" i="3"/>
  <c r="P70" i="3"/>
  <c r="AD68" i="3"/>
  <c r="AR66" i="3"/>
  <c r="BR64" i="3"/>
  <c r="W63" i="3"/>
  <c r="BU61" i="3"/>
  <c r="Z60" i="3"/>
  <c r="AZ58" i="3"/>
  <c r="CL56" i="3"/>
  <c r="AE55" i="3"/>
  <c r="CC53" i="3"/>
  <c r="V52" i="3"/>
  <c r="BT50" i="3"/>
  <c r="Y49" i="3"/>
  <c r="BW47" i="3"/>
  <c r="CK45" i="3"/>
  <c r="AP44" i="3"/>
  <c r="CB42" i="3"/>
  <c r="AG41" i="3"/>
  <c r="BS39" i="3"/>
  <c r="X38" i="3"/>
  <c r="BV36" i="3"/>
  <c r="AA35" i="3"/>
  <c r="AO33" i="3"/>
  <c r="G56" i="26"/>
  <c r="R17" i="14"/>
  <c r="D48" i="11"/>
  <c r="G39" i="6"/>
  <c r="G44" i="5"/>
  <c r="F60" i="4"/>
  <c r="L43" i="4"/>
  <c r="T28" i="4"/>
  <c r="L18" i="4"/>
  <c r="S8" i="4"/>
  <c r="CG71" i="3"/>
  <c r="AL70" i="3"/>
  <c r="BL68" i="3"/>
  <c r="E67" i="3"/>
  <c r="AQ65" i="3"/>
  <c r="CO63" i="3"/>
  <c r="AH62" i="3"/>
  <c r="CF60" i="3"/>
  <c r="AK59" i="3"/>
  <c r="CI57" i="3"/>
  <c r="P56" i="3"/>
  <c r="BB54" i="3"/>
  <c r="CN52" i="3"/>
  <c r="D60" i="20"/>
  <c r="N45" i="13"/>
  <c r="E27" i="11"/>
  <c r="F43" i="6"/>
  <c r="F52" i="5"/>
  <c r="T59" i="4"/>
  <c r="T37" i="4"/>
  <c r="F24" i="4"/>
  <c r="D12" i="4"/>
  <c r="W72" i="3"/>
  <c r="BU70" i="3"/>
  <c r="Z69" i="3"/>
  <c r="AZ67" i="3"/>
  <c r="CL65" i="3"/>
  <c r="AE64" i="3"/>
  <c r="CC62" i="3"/>
  <c r="V61" i="3"/>
  <c r="BT59" i="3"/>
  <c r="Y58" i="3"/>
  <c r="BW56" i="3"/>
  <c r="CK54" i="3"/>
  <c r="AP53" i="3"/>
  <c r="CB51" i="3"/>
  <c r="AG50" i="3"/>
  <c r="J42" i="19"/>
  <c r="L52" i="13"/>
  <c r="D12" i="10"/>
  <c r="L22" i="6"/>
  <c r="R72" i="4"/>
  <c r="G51" i="4"/>
  <c r="G35" i="4"/>
  <c r="M21" i="4"/>
  <c r="M9" i="4"/>
  <c r="I62" i="14"/>
  <c r="J32" i="13"/>
  <c r="D67" i="8"/>
  <c r="G30" i="6"/>
  <c r="L21" i="4"/>
  <c r="AM70" i="3"/>
  <c r="BD65" i="3"/>
  <c r="L61" i="3"/>
  <c r="AC56" i="3"/>
  <c r="CD51" i="3"/>
  <c r="CE48" i="3"/>
  <c r="D42" i="12"/>
  <c r="D43" i="4"/>
  <c r="BT70" i="3"/>
  <c r="CK65" i="3"/>
  <c r="AS61" i="3"/>
  <c r="E30" i="12"/>
  <c r="AQ59" i="3"/>
  <c r="BB71" i="3"/>
  <c r="CT51" i="3"/>
  <c r="M46" i="4"/>
  <c r="BN58" i="3"/>
  <c r="H65" i="4"/>
  <c r="I66" i="3"/>
  <c r="BX59" i="3"/>
  <c r="AT53" i="3"/>
  <c r="CU48" i="3"/>
  <c r="G44" i="3"/>
  <c r="AV39" i="3"/>
  <c r="O36" i="3"/>
  <c r="BO32" i="3"/>
  <c r="BF29" i="3"/>
  <c r="BH27" i="3"/>
  <c r="AX25" i="3"/>
  <c r="AZ23" i="3"/>
  <c r="BN21" i="3"/>
  <c r="D52" i="19"/>
  <c r="I41" i="13"/>
  <c r="F53" i="6"/>
  <c r="F54" i="5"/>
  <c r="P55" i="4"/>
  <c r="D37" i="4"/>
  <c r="R21" i="4"/>
  <c r="CU71" i="3"/>
  <c r="CK69" i="3"/>
  <c r="R68" i="3"/>
  <c r="AF66" i="3"/>
  <c r="BF64" i="3"/>
  <c r="K63" i="3"/>
  <c r="BI61" i="3"/>
  <c r="N60" i="3"/>
  <c r="AN58" i="3"/>
  <c r="BZ56" i="3"/>
  <c r="S55" i="3"/>
  <c r="BQ53" i="3"/>
  <c r="J52" i="3"/>
  <c r="BH50" i="3"/>
  <c r="M49" i="3"/>
  <c r="BK47" i="3"/>
  <c r="BY45" i="3"/>
  <c r="AD44" i="3"/>
  <c r="BP42" i="3"/>
  <c r="U41" i="3"/>
  <c r="BG39" i="3"/>
  <c r="L38" i="3"/>
  <c r="BJ36" i="3"/>
  <c r="O35" i="3"/>
  <c r="AC33" i="3"/>
  <c r="J10" i="22"/>
  <c r="E12" i="14"/>
  <c r="D30" i="11"/>
  <c r="G35" i="6"/>
  <c r="G36" i="5"/>
  <c r="M58" i="4"/>
  <c r="F42" i="4"/>
  <c r="S27" i="4"/>
  <c r="O17" i="4"/>
  <c r="E8" i="4"/>
  <c r="BU71" i="3"/>
  <c r="Z70" i="3"/>
  <c r="AZ68" i="3"/>
  <c r="CL66" i="3"/>
  <c r="AE65" i="3"/>
  <c r="CC63" i="3"/>
  <c r="V62" i="3"/>
  <c r="BT60" i="3"/>
  <c r="Y59" i="3"/>
  <c r="BW57" i="3"/>
  <c r="CK55" i="3"/>
  <c r="AP54" i="3"/>
  <c r="CB52" i="3"/>
  <c r="F43" i="19"/>
  <c r="J39" i="13"/>
  <c r="E9" i="11"/>
  <c r="F39" i="6"/>
  <c r="F44" i="5"/>
  <c r="L58" i="4"/>
  <c r="H35" i="4"/>
  <c r="H23" i="4"/>
  <c r="G11" i="4"/>
  <c r="K72" i="3"/>
  <c r="BI70" i="3"/>
  <c r="N69" i="3"/>
  <c r="AN67" i="3"/>
  <c r="BZ65" i="3"/>
  <c r="S64" i="3"/>
  <c r="BQ62" i="3"/>
  <c r="J61" i="3"/>
  <c r="BH59" i="3"/>
  <c r="M58" i="3"/>
  <c r="BK56" i="3"/>
  <c r="BY54" i="3"/>
  <c r="AD53" i="3"/>
  <c r="BP51" i="3"/>
  <c r="U50" i="3"/>
  <c r="M13" i="19"/>
  <c r="M45" i="13"/>
  <c r="D9" i="9"/>
  <c r="L18" i="6"/>
  <c r="F71" i="4"/>
  <c r="S49" i="4"/>
  <c r="S33" i="4"/>
  <c r="T19" i="4"/>
  <c r="T7" i="4"/>
  <c r="J53" i="14"/>
  <c r="J26" i="13"/>
  <c r="D72" i="7"/>
  <c r="G14" i="6"/>
  <c r="H18" i="4"/>
  <c r="BL69" i="3"/>
  <c r="T65" i="3"/>
  <c r="BU60" i="3"/>
  <c r="CL55" i="3"/>
  <c r="BB51" i="3"/>
  <c r="BO48" i="3"/>
  <c r="D25" i="10"/>
  <c r="P37" i="4"/>
  <c r="AJ70" i="3"/>
  <c r="BA65" i="3"/>
  <c r="I61" i="3"/>
  <c r="BJ56" i="3"/>
  <c r="CA51" i="3"/>
  <c r="BN48" i="3"/>
  <c r="L17" i="6"/>
  <c r="BE57" i="3"/>
  <c r="BD69" i="3"/>
  <c r="AY50" i="3"/>
  <c r="G31" i="4"/>
  <c r="G57" i="3"/>
  <c r="R47" i="4"/>
  <c r="CD65" i="3"/>
  <c r="BL59" i="3"/>
  <c r="AH53" i="3"/>
  <c r="CI48" i="3"/>
  <c r="CN43" i="3"/>
  <c r="AJ39" i="3"/>
  <c r="BX35" i="3"/>
  <c r="BC32" i="3"/>
  <c r="AT29" i="3"/>
  <c r="AV27" i="3"/>
  <c r="AL25" i="3"/>
  <c r="AN23" i="3"/>
  <c r="BB21" i="3"/>
  <c r="G23" i="19"/>
  <c r="I35" i="13"/>
  <c r="F48" i="6"/>
  <c r="F46" i="5"/>
  <c r="J54" i="4"/>
  <c r="P35" i="4"/>
  <c r="G20" i="4"/>
  <c r="CI71" i="3"/>
  <c r="BY69" i="3"/>
  <c r="F68" i="3"/>
  <c r="T66" i="3"/>
  <c r="AT64" i="3"/>
  <c r="CR62" i="3"/>
  <c r="AW61" i="3"/>
  <c r="CU59" i="3"/>
  <c r="AB58" i="3"/>
  <c r="BN56" i="3"/>
  <c r="G55" i="3"/>
  <c r="BE53" i="3"/>
  <c r="CQ51" i="3"/>
  <c r="AV50" i="3"/>
  <c r="CT48" i="3"/>
  <c r="AY47" i="3"/>
  <c r="BM45" i="3"/>
  <c r="R44" i="3"/>
  <c r="BD42" i="3"/>
  <c r="I41" i="3"/>
  <c r="AU39" i="3"/>
  <c r="CS37" i="3"/>
  <c r="AX36" i="3"/>
  <c r="BX34" i="3"/>
  <c r="Q33" i="3"/>
  <c r="I68" i="20"/>
  <c r="H68" i="13"/>
  <c r="D12" i="11"/>
  <c r="G31" i="6"/>
  <c r="G28" i="5"/>
  <c r="T56" i="4"/>
  <c r="R40" i="4"/>
  <c r="T26" i="4"/>
  <c r="S16" i="4"/>
  <c r="H7" i="4"/>
  <c r="BI71" i="3"/>
  <c r="N70" i="3"/>
  <c r="AN68" i="3"/>
  <c r="BZ66" i="3"/>
  <c r="S65" i="3"/>
  <c r="BQ63" i="3"/>
  <c r="J62" i="3"/>
  <c r="BH60" i="3"/>
  <c r="M59" i="3"/>
  <c r="BK57" i="3"/>
  <c r="BY55" i="3"/>
  <c r="AD54" i="3"/>
  <c r="BP52" i="3"/>
  <c r="I14" i="19"/>
  <c r="J33" i="13"/>
  <c r="D13" i="10"/>
  <c r="F35" i="6"/>
  <c r="F36" i="5"/>
  <c r="R56" i="4"/>
  <c r="T33" i="4"/>
  <c r="J22" i="4"/>
  <c r="J10" i="4"/>
  <c r="CR71" i="3"/>
  <c r="AW70" i="3"/>
  <c r="CU68" i="3"/>
  <c r="AB67" i="3"/>
  <c r="BN65" i="3"/>
  <c r="G64" i="3"/>
  <c r="BE62" i="3"/>
  <c r="CQ60" i="3"/>
  <c r="AV59" i="3"/>
  <c r="CT57" i="3"/>
  <c r="AY56" i="3"/>
  <c r="BM54" i="3"/>
  <c r="R53" i="3"/>
  <c r="BD51" i="3"/>
  <c r="I50" i="3"/>
  <c r="D11" i="16"/>
  <c r="I39" i="13"/>
  <c r="F69" i="6"/>
  <c r="L14" i="6"/>
  <c r="L69" i="4"/>
  <c r="M48" i="4"/>
  <c r="P32" i="4"/>
  <c r="F19" i="4"/>
  <c r="F7" i="4"/>
  <c r="P44" i="14"/>
  <c r="J20" i="13"/>
  <c r="D48" i="7"/>
  <c r="G58" i="5"/>
  <c r="D15" i="4"/>
  <c r="AB69" i="3"/>
  <c r="CC64" i="3"/>
  <c r="AK60" i="3"/>
  <c r="BB55" i="3"/>
  <c r="V51" i="3"/>
  <c r="AU48" i="3"/>
  <c r="G70" i="6"/>
  <c r="M32" i="4"/>
  <c r="CS69" i="3"/>
  <c r="Q65" i="3"/>
  <c r="BZ61" i="3"/>
  <c r="W55" i="3"/>
  <c r="AT67" i="3"/>
  <c r="BM48" i="3"/>
  <c r="T17" i="4"/>
  <c r="BE55" i="3"/>
  <c r="F32" i="4"/>
  <c r="BF65" i="3"/>
  <c r="AN59" i="3"/>
  <c r="J53" i="3"/>
  <c r="BK48" i="3"/>
  <c r="BP43" i="3"/>
  <c r="L39" i="3"/>
  <c r="AZ35" i="3"/>
  <c r="AE32" i="3"/>
  <c r="AH29" i="3"/>
  <c r="AJ27" i="3"/>
  <c r="Z25" i="3"/>
  <c r="AB23" i="3"/>
  <c r="AP21" i="3"/>
  <c r="D59" i="16"/>
  <c r="I17" i="13"/>
  <c r="F44" i="6"/>
  <c r="F38" i="5"/>
  <c r="D53" i="4"/>
  <c r="J34" i="4"/>
  <c r="R13" i="4"/>
  <c r="BW71" i="3"/>
  <c r="BM69" i="3"/>
  <c r="CA67" i="3"/>
  <c r="H66" i="3"/>
  <c r="AH64" i="3"/>
  <c r="CF62" i="3"/>
  <c r="AK61" i="3"/>
  <c r="CI59" i="3"/>
  <c r="P58" i="3"/>
  <c r="BB56" i="3"/>
  <c r="CN54" i="3"/>
  <c r="AS53" i="3"/>
  <c r="CE51" i="3"/>
  <c r="AJ50" i="3"/>
  <c r="CH48" i="3"/>
  <c r="AM47" i="3"/>
  <c r="BA45" i="3"/>
  <c r="F44" i="3"/>
  <c r="AR42" i="3"/>
  <c r="CD40" i="3"/>
  <c r="AI39" i="3"/>
  <c r="CG37" i="3"/>
  <c r="AL36" i="3"/>
  <c r="BL34" i="3"/>
  <c r="E33" i="3"/>
  <c r="D7" i="20"/>
  <c r="N53" i="13"/>
  <c r="D24" i="10"/>
  <c r="G27" i="6"/>
  <c r="G20" i="5"/>
  <c r="L55" i="4"/>
  <c r="L39" i="4"/>
  <c r="D26" i="4"/>
  <c r="E16" i="4"/>
  <c r="CR72" i="3"/>
  <c r="AW71" i="3"/>
  <c r="CU69" i="3"/>
  <c r="AB68" i="3"/>
  <c r="BN66" i="3"/>
  <c r="G65" i="3"/>
  <c r="BE63" i="3"/>
  <c r="CQ61" i="3"/>
  <c r="AV60" i="3"/>
  <c r="CT58" i="3"/>
  <c r="AY57" i="3"/>
  <c r="BM55" i="3"/>
  <c r="R54" i="3"/>
  <c r="BD52" i="3"/>
  <c r="T63" i="14"/>
  <c r="J27" i="13"/>
  <c r="D10" i="9"/>
  <c r="F31" i="6"/>
  <c r="F28" i="5"/>
  <c r="H55" i="4"/>
  <c r="R32" i="4"/>
  <c r="R20" i="4"/>
  <c r="R8" i="4"/>
  <c r="CF71" i="3"/>
  <c r="AK70" i="3"/>
  <c r="CI68" i="3"/>
  <c r="P67" i="3"/>
  <c r="BB65" i="3"/>
  <c r="CN63" i="3"/>
  <c r="AS62" i="3"/>
  <c r="CE60" i="3"/>
  <c r="AJ59" i="3"/>
  <c r="CH57" i="3"/>
  <c r="AM56" i="3"/>
  <c r="BA54" i="3"/>
  <c r="F53" i="3"/>
  <c r="AR51" i="3"/>
  <c r="CD49" i="3"/>
  <c r="S63" i="14"/>
  <c r="I33" i="13"/>
  <c r="F63" i="6"/>
  <c r="L10" i="6"/>
  <c r="S67" i="4"/>
  <c r="G47" i="4"/>
  <c r="P31" i="4"/>
  <c r="I18" i="4"/>
  <c r="I47" i="25"/>
  <c r="E37" i="14"/>
  <c r="J14" i="13"/>
  <c r="D24" i="7"/>
  <c r="G26" i="5"/>
  <c r="S11" i="4"/>
  <c r="CK68" i="3"/>
  <c r="AS64" i="3"/>
  <c r="CT59" i="3"/>
  <c r="R55" i="3"/>
  <c r="CN50" i="3"/>
  <c r="AE48" i="3"/>
  <c r="F46" i="6"/>
  <c r="N71" i="13"/>
  <c r="AK53" i="3"/>
  <c r="CR65" i="3"/>
  <c r="R47" i="3"/>
  <c r="BX72" i="3"/>
  <c r="CQ53" i="3"/>
  <c r="H20" i="4"/>
  <c r="AU64" i="3"/>
  <c r="Q58" i="3"/>
  <c r="BS52" i="3"/>
  <c r="AA48" i="3"/>
  <c r="AF43" i="3"/>
  <c r="BU38" i="3"/>
  <c r="AB35" i="3"/>
  <c r="G32" i="3"/>
  <c r="V29" i="3"/>
  <c r="CS26" i="3"/>
  <c r="N25" i="3"/>
  <c r="P23" i="3"/>
  <c r="AD21" i="3"/>
  <c r="Q66" i="14"/>
  <c r="I11" i="13"/>
  <c r="F40" i="6"/>
  <c r="F30" i="5"/>
  <c r="P51" i="4"/>
  <c r="F33" i="4"/>
  <c r="G12" i="4"/>
  <c r="BK71" i="3"/>
  <c r="BA69" i="3"/>
  <c r="BO67" i="3"/>
  <c r="CO65" i="3"/>
  <c r="V64" i="3"/>
  <c r="BT62" i="3"/>
  <c r="Y61" i="3"/>
  <c r="BW59" i="3"/>
  <c r="CK57" i="3"/>
  <c r="AP56" i="3"/>
  <c r="CB54" i="3"/>
  <c r="AG53" i="3"/>
  <c r="BS51" i="3"/>
  <c r="X50" i="3"/>
  <c r="BV48" i="3"/>
  <c r="AA47" i="3"/>
  <c r="AO45" i="3"/>
  <c r="CA43" i="3"/>
  <c r="AF42" i="3"/>
  <c r="BR40" i="3"/>
  <c r="W39" i="3"/>
  <c r="BU37" i="3"/>
  <c r="Z36" i="3"/>
  <c r="AZ34" i="3"/>
  <c r="CL32" i="3"/>
  <c r="G47" i="19"/>
  <c r="N46" i="13"/>
  <c r="D21" i="9"/>
  <c r="G23" i="6"/>
  <c r="G12" i="5"/>
  <c r="F54" i="4"/>
  <c r="F38" i="4"/>
  <c r="F25" i="4"/>
  <c r="H15" i="4"/>
  <c r="CF72" i="3"/>
  <c r="AK71" i="3"/>
  <c r="CI69" i="3"/>
  <c r="P68" i="3"/>
  <c r="BB66" i="3"/>
  <c r="CN64" i="3"/>
  <c r="AS63" i="3"/>
  <c r="CE61" i="3"/>
  <c r="AJ60" i="3"/>
  <c r="CH58" i="3"/>
  <c r="AM57" i="3"/>
  <c r="BA55" i="3"/>
  <c r="F54" i="3"/>
  <c r="AR52" i="3"/>
  <c r="Q54" i="14"/>
  <c r="J21" i="13"/>
  <c r="D7" i="8"/>
  <c r="F27" i="6"/>
  <c r="F20" i="5"/>
  <c r="T53" i="4"/>
  <c r="R31" i="4"/>
  <c r="D20" i="4"/>
  <c r="D8" i="4"/>
  <c r="BT71" i="3"/>
  <c r="Y70" i="3"/>
  <c r="BW68" i="3"/>
  <c r="CK66" i="3"/>
  <c r="AP65" i="3"/>
  <c r="CB63" i="3"/>
  <c r="AG62" i="3"/>
  <c r="BS60" i="3"/>
  <c r="X59" i="3"/>
  <c r="BV57" i="3"/>
  <c r="AA56" i="3"/>
  <c r="AO54" i="3"/>
  <c r="CA52" i="3"/>
  <c r="AF51" i="3"/>
  <c r="BR49" i="3"/>
  <c r="P54" i="14"/>
  <c r="I27" i="13"/>
  <c r="F57" i="6"/>
  <c r="F67" i="5"/>
  <c r="H66" i="4"/>
  <c r="S45" i="4"/>
  <c r="P30" i="4"/>
  <c r="M17" i="4"/>
  <c r="E45" i="22"/>
  <c r="M29" i="14"/>
  <c r="J8" i="13"/>
  <c r="G68" i="6"/>
  <c r="M72" i="4"/>
  <c r="P8" i="4"/>
  <c r="BA68" i="3"/>
  <c r="I64" i="3"/>
  <c r="BJ59" i="3"/>
  <c r="CA54" i="3"/>
  <c r="BN50" i="3"/>
  <c r="K48" i="3"/>
  <c r="F30" i="6"/>
  <c r="R24" i="4"/>
  <c r="Y69" i="3"/>
  <c r="AP64" i="3"/>
  <c r="CQ59" i="3"/>
  <c r="AY55" i="3"/>
  <c r="BG50" i="3"/>
  <c r="J48" i="3"/>
  <c r="CO45" i="3"/>
  <c r="L11" i="6"/>
  <c r="P17" i="4"/>
  <c r="CR69" i="3"/>
  <c r="P65" i="3"/>
  <c r="AG60" i="3"/>
  <c r="AX55" i="3"/>
  <c r="CL50" i="3"/>
  <c r="Y48" i="3"/>
  <c r="D22" i="9"/>
  <c r="R41" i="4"/>
  <c r="T72" i="3"/>
  <c r="BU67" i="3"/>
  <c r="CL62" i="3"/>
  <c r="AT58" i="3"/>
  <c r="CU53" i="3"/>
  <c r="CB49" i="3"/>
  <c r="BD47" i="3"/>
  <c r="AN45" i="3"/>
  <c r="AP43" i="3"/>
  <c r="AN41" i="3"/>
  <c r="BJ39" i="3"/>
  <c r="N65" i="13"/>
  <c r="J52" i="4"/>
  <c r="CU70" i="3"/>
  <c r="CB65" i="3"/>
  <c r="CS60" i="3"/>
  <c r="Q56" i="3"/>
  <c r="BR51" i="3"/>
  <c r="CA48" i="3"/>
  <c r="BS46" i="3"/>
  <c r="BF44" i="3"/>
  <c r="BH42" i="3"/>
  <c r="BZ40" i="3"/>
  <c r="CH38" i="3"/>
  <c r="J22" i="13"/>
  <c r="H46" i="4"/>
  <c r="L24" i="14"/>
  <c r="D51" i="4"/>
  <c r="AG71" i="3"/>
  <c r="AX66" i="3"/>
  <c r="BO61" i="3"/>
  <c r="W57" i="3"/>
  <c r="L19" i="6"/>
  <c r="F16" i="4"/>
  <c r="AN69" i="3"/>
  <c r="BE64" i="3"/>
  <c r="M60" i="3"/>
  <c r="AD55" i="3"/>
  <c r="AR50" i="3"/>
  <c r="G34" i="5"/>
  <c r="S15" i="4"/>
  <c r="AK69" i="3"/>
  <c r="BB64" i="3"/>
  <c r="J60" i="3"/>
  <c r="H62" i="14"/>
  <c r="R42" i="4"/>
  <c r="AY51" i="3"/>
  <c r="AW64" i="3"/>
  <c r="BD45" i="3"/>
  <c r="Q71" i="3"/>
  <c r="AV52" i="3"/>
  <c r="P10" i="4"/>
  <c r="AI64" i="3"/>
  <c r="E58" i="3"/>
  <c r="CR51" i="3"/>
  <c r="AB47" i="3"/>
  <c r="BE42" i="3"/>
  <c r="CT37" i="3"/>
  <c r="BM34" i="3"/>
  <c r="BD31" i="3"/>
  <c r="CQ28" i="3"/>
  <c r="CG26" i="3"/>
  <c r="CU24" i="3"/>
  <c r="CK22" i="3"/>
  <c r="R21" i="3"/>
  <c r="S40" i="14"/>
  <c r="D69" i="11"/>
  <c r="F36" i="6"/>
  <c r="F22" i="5"/>
  <c r="J50" i="4"/>
  <c r="D30" i="4"/>
  <c r="R9" i="4"/>
  <c r="AY71" i="3"/>
  <c r="AO69" i="3"/>
  <c r="BC67" i="3"/>
  <c r="BQ65" i="3"/>
  <c r="J64" i="3"/>
  <c r="BH62" i="3"/>
  <c r="M61" i="3"/>
  <c r="BK59" i="3"/>
  <c r="BY57" i="3"/>
  <c r="AD56" i="3"/>
  <c r="BP54" i="3"/>
  <c r="U53" i="3"/>
  <c r="BG51" i="3"/>
  <c r="L50" i="3"/>
  <c r="BJ48" i="3"/>
  <c r="O47" i="3"/>
  <c r="AC45" i="3"/>
  <c r="BO43" i="3"/>
  <c r="T42" i="3"/>
  <c r="BF40" i="3"/>
  <c r="K39" i="3"/>
  <c r="BI37" i="3"/>
  <c r="N36" i="3"/>
  <c r="AN34" i="3"/>
  <c r="BZ32" i="3"/>
  <c r="J18" i="19"/>
  <c r="I40" i="13"/>
  <c r="D18" i="8"/>
  <c r="G19" i="6"/>
  <c r="H71" i="4"/>
  <c r="R52" i="4"/>
  <c r="R36" i="4"/>
  <c r="H24" i="4"/>
  <c r="L14" i="4"/>
  <c r="BT72" i="3"/>
  <c r="Y71" i="3"/>
  <c r="BW69" i="3"/>
  <c r="CK67" i="3"/>
  <c r="AP66" i="3"/>
  <c r="CB64" i="3"/>
  <c r="AG63" i="3"/>
  <c r="BS61" i="3"/>
  <c r="X60" i="3"/>
  <c r="BV58" i="3"/>
  <c r="AA57" i="3"/>
  <c r="AO55" i="3"/>
  <c r="CA53" i="3"/>
  <c r="AF52" i="3"/>
  <c r="U45" i="14"/>
  <c r="J15" i="13"/>
  <c r="D52" i="7"/>
  <c r="F23" i="6"/>
  <c r="F12" i="5"/>
  <c r="H51" i="4"/>
  <c r="R30" i="4"/>
  <c r="G19" i="4"/>
  <c r="G7" i="4"/>
  <c r="BH71" i="3"/>
  <c r="M70" i="3"/>
  <c r="BK68" i="3"/>
  <c r="BY66" i="3"/>
  <c r="AD65" i="3"/>
  <c r="BP63" i="3"/>
  <c r="U62" i="3"/>
  <c r="BG60" i="3"/>
  <c r="L59" i="3"/>
  <c r="BJ57" i="3"/>
  <c r="O56" i="3"/>
  <c r="AC54" i="3"/>
  <c r="BO52" i="3"/>
  <c r="T51" i="3"/>
  <c r="BF49" i="3"/>
  <c r="T45" i="14"/>
  <c r="I21" i="13"/>
  <c r="F51" i="6"/>
  <c r="F59" i="5"/>
  <c r="F63" i="4"/>
  <c r="M44" i="4"/>
  <c r="P29" i="4"/>
  <c r="T15" i="4"/>
  <c r="G56" i="21"/>
  <c r="G22" i="14"/>
  <c r="D58" i="12"/>
  <c r="G62" i="6"/>
  <c r="F66" i="4"/>
  <c r="CS72" i="3"/>
  <c r="Q68" i="3"/>
  <c r="BR63" i="3"/>
  <c r="Z59" i="3"/>
  <c r="AQ54" i="3"/>
  <c r="AI50" i="3"/>
  <c r="CN47" i="3"/>
  <c r="F14" i="6"/>
  <c r="G18" i="4"/>
  <c r="CH68" i="3"/>
  <c r="F64" i="3"/>
  <c r="BG59" i="3"/>
  <c r="O55" i="3"/>
  <c r="AH50" i="3"/>
  <c r="BU47" i="3"/>
  <c r="BW45" i="3"/>
  <c r="F53" i="5"/>
  <c r="M14" i="4"/>
  <c r="BH69" i="3"/>
  <c r="BY64" i="3"/>
  <c r="BF59" i="3"/>
  <c r="N55" i="3"/>
  <c r="BF50" i="3"/>
  <c r="I48" i="3"/>
  <c r="G64" i="6"/>
  <c r="L36" i="4"/>
  <c r="CC71" i="3"/>
  <c r="AK67" i="3"/>
  <c r="BB62" i="3"/>
  <c r="J58" i="3"/>
  <c r="BK53" i="3"/>
  <c r="BE49" i="3"/>
  <c r="AL47" i="3"/>
  <c r="Y45" i="3"/>
  <c r="AA43" i="3"/>
  <c r="Z41" i="3"/>
  <c r="AT39" i="3"/>
  <c r="I26" i="13"/>
  <c r="D47" i="4"/>
  <c r="BK70" i="3"/>
  <c r="AR65" i="3"/>
  <c r="BI60" i="3"/>
  <c r="BZ55" i="3"/>
  <c r="AQ51" i="3"/>
  <c r="BG48" i="3"/>
  <c r="BD46" i="3"/>
  <c r="AN44" i="3"/>
  <c r="AP42" i="3"/>
  <c r="BL40" i="3"/>
  <c r="BR38" i="3"/>
  <c r="E66" i="11"/>
  <c r="T40" i="4"/>
  <c r="J16" i="13"/>
  <c r="P45" i="4"/>
  <c r="BF70" i="3"/>
  <c r="N66" i="3"/>
  <c r="AE61" i="3"/>
  <c r="CF56" i="3"/>
  <c r="F69" i="5"/>
  <c r="T12" i="4"/>
  <c r="BM68" i="3"/>
  <c r="U64" i="3"/>
  <c r="BV59" i="3"/>
  <c r="BC54" i="3"/>
  <c r="T50" i="3"/>
  <c r="R67" i="4"/>
  <c r="P12" i="4"/>
  <c r="CT68" i="3"/>
  <c r="R64" i="3"/>
  <c r="BS59" i="3"/>
  <c r="T15" i="14"/>
  <c r="H13" i="4"/>
  <c r="F37" i="15"/>
  <c r="CU62" i="3"/>
  <c r="I44" i="3"/>
  <c r="BC69" i="3"/>
  <c r="CT50" i="3"/>
  <c r="O72" i="3"/>
  <c r="K64" i="3"/>
  <c r="BZ57" i="3"/>
  <c r="CF51" i="3"/>
  <c r="P47" i="3"/>
  <c r="AS42" i="3"/>
  <c r="CH37" i="3"/>
  <c r="BA34" i="3"/>
  <c r="AR31" i="3"/>
  <c r="CE28" i="3"/>
  <c r="BI26" i="3"/>
  <c r="CI24" i="3"/>
  <c r="BY22" i="3"/>
  <c r="F21" i="3"/>
  <c r="H33" i="14"/>
  <c r="D51" i="11"/>
  <c r="F32" i="6"/>
  <c r="F14" i="5"/>
  <c r="D49" i="4"/>
  <c r="D29" i="4"/>
  <c r="G8" i="4"/>
  <c r="AM71" i="3"/>
  <c r="AC69" i="3"/>
  <c r="AQ67" i="3"/>
  <c r="BE65" i="3"/>
  <c r="CQ63" i="3"/>
  <c r="AV62" i="3"/>
  <c r="CT60" i="3"/>
  <c r="AY59" i="3"/>
  <c r="BM57" i="3"/>
  <c r="R56" i="3"/>
  <c r="BD54" i="3"/>
  <c r="I53" i="3"/>
  <c r="AU51" i="3"/>
  <c r="CS49" i="3"/>
  <c r="AX48" i="3"/>
  <c r="BX46" i="3"/>
  <c r="Q45" i="3"/>
  <c r="BC43" i="3"/>
  <c r="H42" i="3"/>
  <c r="AT40" i="3"/>
  <c r="CR38" i="3"/>
  <c r="AW37" i="3"/>
  <c r="CU35" i="3"/>
  <c r="AB34" i="3"/>
  <c r="BN32" i="3"/>
  <c r="D35" i="16"/>
  <c r="I34" i="13"/>
  <c r="F70" i="6"/>
  <c r="G15" i="6"/>
  <c r="R69" i="4"/>
  <c r="L51" i="4"/>
  <c r="L35" i="4"/>
  <c r="J23" i="4"/>
  <c r="O13" i="4"/>
  <c r="BH72" i="3"/>
  <c r="M71" i="3"/>
  <c r="BK69" i="3"/>
  <c r="BY67" i="3"/>
  <c r="AD66" i="3"/>
  <c r="BP64" i="3"/>
  <c r="U63" i="3"/>
  <c r="BG61" i="3"/>
  <c r="L60" i="3"/>
  <c r="BJ58" i="3"/>
  <c r="O57" i="3"/>
  <c r="AC55" i="3"/>
  <c r="BO53" i="3"/>
  <c r="T52" i="3"/>
  <c r="J38" i="14"/>
  <c r="J9" i="13"/>
  <c r="D28" i="7"/>
  <c r="F19" i="6"/>
  <c r="T72" i="4"/>
  <c r="T49" i="4"/>
  <c r="R29" i="4"/>
  <c r="J18" i="4"/>
  <c r="CQ72" i="3"/>
  <c r="AV71" i="3"/>
  <c r="CT69" i="3"/>
  <c r="AY68" i="3"/>
  <c r="BM66" i="3"/>
  <c r="R65" i="3"/>
  <c r="BD63" i="3"/>
  <c r="I62" i="3"/>
  <c r="AU60" i="3"/>
  <c r="CS58" i="3"/>
  <c r="AX57" i="3"/>
  <c r="BX55" i="3"/>
  <c r="Q54" i="3"/>
  <c r="BC52" i="3"/>
  <c r="H51" i="3"/>
  <c r="AT49" i="3"/>
  <c r="I38" i="14"/>
  <c r="I15" i="13"/>
  <c r="L46" i="6"/>
  <c r="F51" i="5"/>
  <c r="L61" i="4"/>
  <c r="G43" i="4"/>
  <c r="P28" i="4"/>
  <c r="F15" i="4"/>
  <c r="I49" i="20"/>
  <c r="E16" i="14"/>
  <c r="D34" i="12"/>
  <c r="J66" i="19"/>
  <c r="R59" i="4"/>
  <c r="BI72" i="3"/>
  <c r="BZ67" i="3"/>
  <c r="AH63" i="3"/>
  <c r="CI58" i="3"/>
  <c r="G54" i="3"/>
  <c r="K50" i="3"/>
  <c r="BV47" i="3"/>
  <c r="F58" i="5"/>
  <c r="R11" i="4"/>
  <c r="AX68" i="3"/>
  <c r="BO63" i="3"/>
  <c r="W59" i="3"/>
  <c r="BX54" i="3"/>
  <c r="J50" i="3"/>
  <c r="BF47" i="3"/>
  <c r="BH45" i="3"/>
  <c r="F21" i="5"/>
  <c r="J11" i="4"/>
  <c r="X69" i="3"/>
  <c r="AO64" i="3"/>
  <c r="V59" i="3"/>
  <c r="BW54" i="3"/>
  <c r="AF50" i="3"/>
  <c r="CK47" i="3"/>
  <c r="G42" i="6"/>
  <c r="O31" i="4"/>
  <c r="AS71" i="3"/>
  <c r="CT66" i="3"/>
  <c r="R62" i="3"/>
  <c r="BS57" i="3"/>
  <c r="AA53" i="3"/>
  <c r="AJ49" i="3"/>
  <c r="W47" i="3"/>
  <c r="J45" i="3"/>
  <c r="L43" i="3"/>
  <c r="L41" i="3"/>
  <c r="AF39" i="3"/>
  <c r="D66" i="8"/>
  <c r="P41" i="4"/>
  <c r="AA70" i="3"/>
  <c r="H65" i="3"/>
  <c r="Y60" i="3"/>
  <c r="AP55" i="3"/>
  <c r="Q51" i="3"/>
  <c r="AQ48" i="3"/>
  <c r="AL46" i="3"/>
  <c r="Y44" i="3"/>
  <c r="AB42" i="3"/>
  <c r="AX40" i="3"/>
  <c r="BD38" i="3"/>
  <c r="D19" i="8"/>
  <c r="F20" i="4"/>
  <c r="E48" i="11"/>
  <c r="J40" i="4"/>
  <c r="V70" i="3"/>
  <c r="BW65" i="3"/>
  <c r="CN60" i="3"/>
  <c r="AV56" i="3"/>
  <c r="F37" i="5"/>
  <c r="P9" i="4"/>
  <c r="AC68" i="3"/>
  <c r="CD63" i="3"/>
  <c r="AL59" i="3"/>
  <c r="S54" i="3"/>
  <c r="CO49" i="3"/>
  <c r="H61" i="4"/>
  <c r="L9" i="4"/>
  <c r="BJ68" i="3"/>
  <c r="CA63" i="3"/>
  <c r="AI59" i="3"/>
  <c r="L44" i="13"/>
  <c r="D39" i="4"/>
  <c r="BT69" i="3"/>
  <c r="CK64" i="3"/>
  <c r="AS60" i="3"/>
  <c r="CT55" i="3"/>
  <c r="AD51" i="3"/>
  <c r="F72" i="3"/>
  <c r="J30" i="13"/>
  <c r="AB61" i="3"/>
  <c r="AU42" i="3"/>
  <c r="H68" i="3"/>
  <c r="AY49" i="3"/>
  <c r="BM70" i="3"/>
  <c r="CS62" i="3"/>
  <c r="BC56" i="3"/>
  <c r="BH51" i="3"/>
  <c r="BY46" i="3"/>
  <c r="U42" i="3"/>
  <c r="BJ37" i="3"/>
  <c r="AC34" i="3"/>
  <c r="T31" i="3"/>
  <c r="AU28" i="3"/>
  <c r="AW26" i="3"/>
  <c r="BW24" i="3"/>
  <c r="BM22" i="3"/>
  <c r="BC20" i="3"/>
  <c r="P25" i="14"/>
  <c r="D33" i="11"/>
  <c r="F28" i="6"/>
  <c r="T69" i="4"/>
  <c r="D45" i="4"/>
  <c r="D28" i="4"/>
  <c r="CT72" i="3"/>
  <c r="AA71" i="3"/>
  <c r="Q69" i="3"/>
  <c r="G67" i="3"/>
  <c r="AS65" i="3"/>
  <c r="CE63" i="3"/>
  <c r="AJ62" i="3"/>
  <c r="CH60" i="3"/>
  <c r="AM59" i="3"/>
  <c r="BA57" i="3"/>
  <c r="F56" i="3"/>
  <c r="AR54" i="3"/>
  <c r="CD52" i="3"/>
  <c r="AI51" i="3"/>
  <c r="CG49" i="3"/>
  <c r="AL48" i="3"/>
  <c r="BL46" i="3"/>
  <c r="E45" i="3"/>
  <c r="AQ43" i="3"/>
  <c r="CO41" i="3"/>
  <c r="AH40" i="3"/>
  <c r="CF38" i="3"/>
  <c r="AK37" i="3"/>
  <c r="CI35" i="3"/>
  <c r="P34" i="3"/>
  <c r="BB32" i="3"/>
  <c r="J65" i="14"/>
  <c r="I28" i="13"/>
  <c r="F64" i="6"/>
  <c r="G11" i="6"/>
  <c r="F68" i="4"/>
  <c r="F50" i="4"/>
  <c r="F34" i="4"/>
  <c r="L22" i="4"/>
  <c r="S12" i="4"/>
  <c r="AV72" i="3"/>
  <c r="CT70" i="3"/>
  <c r="AY69" i="3"/>
  <c r="BM67" i="3"/>
  <c r="R66" i="3"/>
  <c r="BD64" i="3"/>
  <c r="I63" i="3"/>
  <c r="AU61" i="3"/>
  <c r="CS59" i="3"/>
  <c r="AX58" i="3"/>
  <c r="BX56" i="3"/>
  <c r="Q55" i="3"/>
  <c r="BC53" i="3"/>
  <c r="H52" i="3"/>
  <c r="H70" i="3"/>
  <c r="AX37" i="3"/>
  <c r="P43" i="4"/>
  <c r="CA55" i="3"/>
  <c r="Y37" i="3"/>
  <c r="E12" i="4"/>
  <c r="E55" i="3"/>
  <c r="T67" i="4"/>
  <c r="BV69" i="3"/>
  <c r="W60" i="3"/>
  <c r="CC50" i="3"/>
  <c r="H58" i="4"/>
  <c r="E60" i="11"/>
  <c r="O58" i="3"/>
  <c r="V72" i="3"/>
  <c r="CF58" i="3"/>
  <c r="CE49" i="3"/>
  <c r="Z46" i="3"/>
  <c r="F65" i="4"/>
  <c r="CD71" i="3"/>
  <c r="AA66" i="3"/>
  <c r="AU58" i="3"/>
  <c r="BA52" i="3"/>
  <c r="BI48" i="3"/>
  <c r="G10" i="6"/>
  <c r="H14" i="4"/>
  <c r="AV68" i="3"/>
  <c r="AQ61" i="3"/>
  <c r="CG55" i="3"/>
  <c r="AE50" i="3"/>
  <c r="CI46" i="3"/>
  <c r="Z44" i="3"/>
  <c r="BP41" i="3"/>
  <c r="CI38" i="3"/>
  <c r="F50" i="5"/>
  <c r="BV71" i="3"/>
  <c r="AG64" i="3"/>
  <c r="AM58" i="3"/>
  <c r="AS52" i="3"/>
  <c r="G48" i="3"/>
  <c r="BE45" i="3"/>
  <c r="CL42" i="3"/>
  <c r="T40" i="3"/>
  <c r="CC37" i="3"/>
  <c r="L63" i="4"/>
  <c r="F56" i="6"/>
  <c r="G10" i="4"/>
  <c r="Y67" i="3"/>
  <c r="T60" i="3"/>
  <c r="J51" i="13"/>
  <c r="M22" i="4"/>
  <c r="BB67" i="3"/>
  <c r="CR61" i="3"/>
  <c r="E56" i="3"/>
  <c r="K65" i="14"/>
  <c r="R33" i="4"/>
  <c r="L70" i="3"/>
  <c r="G63" i="3"/>
  <c r="AW57" i="3"/>
  <c r="G61" i="4"/>
  <c r="CE70" i="3"/>
  <c r="BL65" i="3"/>
  <c r="CC60" i="3"/>
  <c r="BJ55" i="3"/>
  <c r="BP50" i="3"/>
  <c r="CA47" i="3"/>
  <c r="R45" i="4"/>
  <c r="AM53" i="3"/>
  <c r="Q47" i="3"/>
  <c r="AW44" i="3"/>
  <c r="CQ41" i="3"/>
  <c r="BM39" i="3"/>
  <c r="BE37" i="3"/>
  <c r="CA35" i="3"/>
  <c r="CU33" i="3"/>
  <c r="X32" i="3"/>
  <c r="BG30" i="3"/>
  <c r="CR28" i="3"/>
  <c r="I27" i="3"/>
  <c r="AT25" i="3"/>
  <c r="BR23" i="3"/>
  <c r="CC21" i="3"/>
  <c r="W20" i="3"/>
  <c r="BU18" i="3"/>
  <c r="Z17" i="3"/>
  <c r="AZ15" i="3"/>
  <c r="CL13" i="3"/>
  <c r="AE12" i="3"/>
  <c r="CC10" i="3"/>
  <c r="V9" i="3"/>
  <c r="BT7" i="3"/>
  <c r="BK67" i="3"/>
  <c r="AN52" i="3"/>
  <c r="CG46" i="3"/>
  <c r="H44" i="3"/>
  <c r="BX41" i="3"/>
  <c r="BL39" i="3"/>
  <c r="AB37" i="3"/>
  <c r="AV35" i="3"/>
  <c r="BR33" i="3"/>
  <c r="BZ31" i="3"/>
  <c r="R30" i="3"/>
  <c r="AP28" i="3"/>
  <c r="BN26" i="3"/>
  <c r="F25" i="3"/>
  <c r="AQ23" i="3"/>
  <c r="BO21" i="3"/>
  <c r="J20" i="3"/>
  <c r="BH18" i="3"/>
  <c r="M17" i="3"/>
  <c r="BK15" i="3"/>
  <c r="BY13" i="3"/>
  <c r="AD12" i="3"/>
  <c r="BP10" i="3"/>
  <c r="U9" i="3"/>
  <c r="BG7" i="3"/>
  <c r="BJ67" i="3"/>
  <c r="AD52" i="3"/>
  <c r="CF46" i="3"/>
  <c r="CG43" i="3"/>
  <c r="AO41" i="3"/>
  <c r="AA39" i="3"/>
  <c r="AA37" i="3"/>
  <c r="S35" i="3"/>
  <c r="AM33" i="3"/>
  <c r="AY31" i="3"/>
  <c r="BJ29" i="3"/>
  <c r="CU27" i="3"/>
  <c r="D16" i="7"/>
  <c r="Q34" i="3"/>
  <c r="D27" i="4"/>
  <c r="AF54" i="3"/>
  <c r="BW35" i="3"/>
  <c r="AJ72" i="3"/>
  <c r="AQ53" i="3"/>
  <c r="H47" i="4"/>
  <c r="AM68" i="3"/>
  <c r="CG58" i="3"/>
  <c r="AH49" i="3"/>
  <c r="S41" i="4"/>
  <c r="F53" i="14"/>
  <c r="BP53" i="3"/>
  <c r="K71" i="3"/>
  <c r="AV58" i="3"/>
  <c r="BH49" i="3"/>
  <c r="K46" i="3"/>
  <c r="T52" i="4"/>
  <c r="AT71" i="3"/>
  <c r="AZ65" i="3"/>
  <c r="K58" i="3"/>
  <c r="Q52" i="3"/>
  <c r="AS48" i="3"/>
  <c r="G50" i="5"/>
  <c r="D11" i="4"/>
  <c r="L68" i="3"/>
  <c r="G61" i="3"/>
  <c r="AW55" i="3"/>
  <c r="G50" i="3"/>
  <c r="BT46" i="3"/>
  <c r="K44" i="3"/>
  <c r="BB41" i="3"/>
  <c r="BS38" i="3"/>
  <c r="F18" i="5"/>
  <c r="AL71" i="3"/>
  <c r="BF63" i="3"/>
  <c r="BL57" i="3"/>
  <c r="I52" i="3"/>
  <c r="CG47" i="3"/>
  <c r="AM45" i="3"/>
  <c r="BW42" i="3"/>
  <c r="F40" i="3"/>
  <c r="BO37" i="3"/>
  <c r="F57" i="4"/>
  <c r="F38" i="6"/>
  <c r="CB72" i="3"/>
  <c r="CH66" i="3"/>
  <c r="CC59" i="3"/>
  <c r="I14" i="13"/>
  <c r="J19" i="4"/>
  <c r="R67" i="3"/>
  <c r="BH61" i="3"/>
  <c r="BN55" i="3"/>
  <c r="J10" i="13"/>
  <c r="O29" i="4"/>
  <c r="BU69" i="3"/>
  <c r="BP62" i="3"/>
  <c r="M57" i="3"/>
  <c r="D55" i="4"/>
  <c r="AU70" i="3"/>
  <c r="AB65" i="3"/>
  <c r="I60" i="3"/>
  <c r="Z55" i="3"/>
  <c r="AP50" i="3"/>
  <c r="BI47" i="3"/>
  <c r="S19" i="4"/>
  <c r="AO52" i="3"/>
  <c r="CL46" i="3"/>
  <c r="AC44" i="3"/>
  <c r="BY41" i="3"/>
  <c r="AW39" i="3"/>
  <c r="AQ37" i="3"/>
  <c r="BM35" i="3"/>
  <c r="CG33" i="3"/>
  <c r="J32" i="3"/>
  <c r="AT30" i="3"/>
  <c r="CD28" i="3"/>
  <c r="CO26" i="3"/>
  <c r="AG25" i="3"/>
  <c r="BE23" i="3"/>
  <c r="BP21" i="3"/>
  <c r="K20" i="3"/>
  <c r="BI18" i="3"/>
  <c r="N17" i="3"/>
  <c r="AN15" i="3"/>
  <c r="BZ13" i="3"/>
  <c r="S12" i="3"/>
  <c r="BQ10" i="3"/>
  <c r="J9" i="3"/>
  <c r="BH7" i="3"/>
  <c r="P66" i="3"/>
  <c r="BC51" i="3"/>
  <c r="BK46" i="3"/>
  <c r="CH43" i="3"/>
  <c r="BH41" i="3"/>
  <c r="AR39" i="3"/>
  <c r="L37" i="3"/>
  <c r="AH35" i="3"/>
  <c r="BD33" i="3"/>
  <c r="BM31" i="3"/>
  <c r="E30" i="3"/>
  <c r="AC28" i="3"/>
  <c r="BA26" i="3"/>
  <c r="CL24" i="3"/>
  <c r="AD23" i="3"/>
  <c r="BA21" i="3"/>
  <c r="CQ19" i="3"/>
  <c r="AV18" i="3"/>
  <c r="CT16" i="3"/>
  <c r="AY15" i="3"/>
  <c r="BM13" i="3"/>
  <c r="R12" i="3"/>
  <c r="BD10" i="3"/>
  <c r="I9" i="3"/>
  <c r="AU7" i="3"/>
  <c r="O66" i="3"/>
  <c r="AP51" i="3"/>
  <c r="BI46" i="3"/>
  <c r="BM43" i="3"/>
  <c r="W41" i="3"/>
  <c r="I39" i="3"/>
  <c r="K37" i="3"/>
  <c r="E35" i="3"/>
  <c r="Y33" i="3"/>
  <c r="AL31" i="3"/>
  <c r="AW29" i="3"/>
  <c r="BN59" i="3"/>
  <c r="H31" i="3"/>
  <c r="CH72" i="3"/>
  <c r="BR52" i="3"/>
  <c r="CK33" i="3"/>
  <c r="CH70" i="3"/>
  <c r="CO51" i="3"/>
  <c r="T45" i="4"/>
  <c r="AA68" i="3"/>
  <c r="BU58" i="3"/>
  <c r="I71" i="25"/>
  <c r="M40" i="4"/>
  <c r="G10" i="14"/>
  <c r="AF53" i="3"/>
  <c r="BI69" i="3"/>
  <c r="AK57" i="3"/>
  <c r="E49" i="3"/>
  <c r="AS45" i="3"/>
  <c r="H42" i="4"/>
  <c r="J71" i="3"/>
  <c r="E64" i="3"/>
  <c r="BT57" i="3"/>
  <c r="BZ51" i="3"/>
  <c r="BT47" i="3"/>
  <c r="G18" i="5"/>
  <c r="S7" i="4"/>
  <c r="BJ66" i="3"/>
  <c r="BP60" i="3"/>
  <c r="M55" i="3"/>
  <c r="S49" i="3"/>
  <c r="BE46" i="3"/>
  <c r="CL43" i="3"/>
  <c r="CO40" i="3"/>
  <c r="BE38" i="3"/>
  <c r="R70" i="4"/>
  <c r="AZ69" i="3"/>
  <c r="V63" i="3"/>
  <c r="AB57" i="3"/>
  <c r="CD50" i="3"/>
  <c r="BR47" i="3"/>
  <c r="X45" i="3"/>
  <c r="N42" i="3"/>
  <c r="CK39" i="3"/>
  <c r="L66" i="22"/>
  <c r="T16" i="4"/>
  <c r="F22" i="6"/>
  <c r="AR72" i="3"/>
  <c r="AM65" i="3"/>
  <c r="AS59" i="3"/>
  <c r="D42" i="11"/>
  <c r="BU72" i="3"/>
  <c r="CA66" i="3"/>
  <c r="X61" i="3"/>
  <c r="CB53" i="3"/>
  <c r="E30" i="11"/>
  <c r="R25" i="4"/>
  <c r="Z68" i="3"/>
  <c r="AF62" i="3"/>
  <c r="BV56" i="3"/>
  <c r="P49" i="4"/>
  <c r="K70" i="3"/>
  <c r="BA64" i="3"/>
  <c r="BR59" i="3"/>
  <c r="CI54" i="3"/>
  <c r="R50" i="3"/>
  <c r="AT47" i="3"/>
  <c r="AS72" i="3"/>
  <c r="BF51" i="3"/>
  <c r="BN46" i="3"/>
  <c r="L44" i="3"/>
  <c r="BI41" i="3"/>
  <c r="AC39" i="3"/>
  <c r="AC37" i="3"/>
  <c r="AW35" i="3"/>
  <c r="BS33" i="3"/>
  <c r="CO31" i="3"/>
  <c r="AF30" i="3"/>
  <c r="BQ28" i="3"/>
  <c r="CB26" i="3"/>
  <c r="T25" i="3"/>
  <c r="AR23" i="3"/>
  <c r="BC21" i="3"/>
  <c r="CR19" i="3"/>
  <c r="AW18" i="3"/>
  <c r="CU16" i="3"/>
  <c r="AB15" i="3"/>
  <c r="BN13" i="3"/>
  <c r="G12" i="3"/>
  <c r="BE10" i="3"/>
  <c r="CQ8" i="3"/>
  <c r="AV7" i="3"/>
  <c r="BN64" i="3"/>
  <c r="CA50" i="3"/>
  <c r="AK46" i="3"/>
  <c r="BN43" i="3"/>
  <c r="AP41" i="3"/>
  <c r="AB39" i="3"/>
  <c r="CQ36" i="3"/>
  <c r="T35" i="3"/>
  <c r="AN33" i="3"/>
  <c r="AZ31" i="3"/>
  <c r="CK29" i="3"/>
  <c r="P28" i="3"/>
  <c r="AN26" i="3"/>
  <c r="BY24" i="3"/>
  <c r="Q23" i="3"/>
  <c r="AN21" i="3"/>
  <c r="CE19" i="3"/>
  <c r="AJ18" i="3"/>
  <c r="CH16" i="3"/>
  <c r="AM15" i="3"/>
  <c r="BA13" i="3"/>
  <c r="F12" i="3"/>
  <c r="AR10" i="3"/>
  <c r="CD8" i="3"/>
  <c r="AI7" i="3"/>
  <c r="BM64" i="3"/>
  <c r="BZ50" i="3"/>
  <c r="AJ46" i="3"/>
  <c r="AV43" i="3"/>
  <c r="E41" i="3"/>
  <c r="CL38" i="3"/>
  <c r="CB36" i="3"/>
  <c r="CH34" i="3"/>
  <c r="K33" i="3"/>
  <c r="Y31" i="3"/>
  <c r="AJ29" i="3"/>
  <c r="G50" i="14"/>
  <c r="AI28" i="3"/>
  <c r="O71" i="3"/>
  <c r="W51" i="3"/>
  <c r="AP32" i="3"/>
  <c r="AM69" i="3"/>
  <c r="R30" i="14"/>
  <c r="R28" i="4"/>
  <c r="BA66" i="3"/>
  <c r="AL57" i="3"/>
  <c r="Q30" i="14"/>
  <c r="P27" i="4"/>
  <c r="R53" i="4"/>
  <c r="CF49" i="3"/>
  <c r="N68" i="3"/>
  <c r="CT56" i="3"/>
  <c r="CD48" i="3"/>
  <c r="AA45" i="3"/>
  <c r="T36" i="4"/>
  <c r="BS70" i="3"/>
  <c r="BN63" i="3"/>
  <c r="AJ57" i="3"/>
  <c r="AT51" i="3"/>
  <c r="BE47" i="3"/>
  <c r="T70" i="4"/>
  <c r="CN72" i="3"/>
  <c r="Z66" i="3"/>
  <c r="AF60" i="3"/>
  <c r="BV54" i="3"/>
  <c r="CR48" i="3"/>
  <c r="AM46" i="3"/>
  <c r="BW43" i="3"/>
  <c r="CA40" i="3"/>
  <c r="AQ38" i="3"/>
  <c r="L64" i="4"/>
  <c r="P69" i="3"/>
  <c r="CE62" i="3"/>
  <c r="CK56" i="3"/>
  <c r="BC50" i="3"/>
  <c r="BC47" i="3"/>
  <c r="I45" i="3"/>
  <c r="CS41" i="3"/>
  <c r="BW39" i="3"/>
  <c r="D32" i="14"/>
  <c r="P13" i="4"/>
  <c r="F42" i="5"/>
  <c r="H72" i="3"/>
  <c r="BL64" i="3"/>
  <c r="I59" i="3"/>
  <c r="G52" i="6"/>
  <c r="AK72" i="3"/>
  <c r="AQ66" i="3"/>
  <c r="CG60" i="3"/>
  <c r="AR53" i="3"/>
  <c r="D32" i="7"/>
  <c r="H22" i="4"/>
  <c r="CI67" i="3"/>
  <c r="CO61" i="3"/>
  <c r="AL56" i="3"/>
  <c r="J44" i="4"/>
  <c r="AJ69" i="3"/>
  <c r="Q64" i="3"/>
  <c r="AH59" i="3"/>
  <c r="AY54" i="3"/>
  <c r="BO49" i="3"/>
  <c r="AE47" i="3"/>
  <c r="CD70" i="3"/>
  <c r="CB50" i="3"/>
  <c r="AP46" i="3"/>
  <c r="CI43" i="3"/>
  <c r="AQ41" i="3"/>
  <c r="M39" i="3"/>
  <c r="O37" i="3"/>
  <c r="AI35" i="3"/>
  <c r="BE33" i="3"/>
  <c r="CA31" i="3"/>
  <c r="S30" i="3"/>
  <c r="BD28" i="3"/>
  <c r="BO26" i="3"/>
  <c r="G25" i="3"/>
  <c r="AE23" i="3"/>
  <c r="AO21" i="3"/>
  <c r="CF19" i="3"/>
  <c r="AK18" i="3"/>
  <c r="CI16" i="3"/>
  <c r="P15" i="3"/>
  <c r="BB13" i="3"/>
  <c r="CN11" i="3"/>
  <c r="AS10" i="3"/>
  <c r="CE8" i="3"/>
  <c r="AJ7" i="3"/>
  <c r="S63" i="3"/>
  <c r="S50" i="3"/>
  <c r="O46" i="3"/>
  <c r="AW43" i="3"/>
  <c r="X41" i="3"/>
  <c r="J39" i="3"/>
  <c r="CC36" i="3"/>
  <c r="F35" i="3"/>
  <c r="Z33" i="3"/>
  <c r="AM31" i="3"/>
  <c r="BX29" i="3"/>
  <c r="CI27" i="3"/>
  <c r="AA26" i="3"/>
  <c r="BL24" i="3"/>
  <c r="CI22" i="3"/>
  <c r="AA21" i="3"/>
  <c r="BS19" i="3"/>
  <c r="X18" i="3"/>
  <c r="BV16" i="3"/>
  <c r="AA15" i="3"/>
  <c r="AO13" i="3"/>
  <c r="CA11" i="3"/>
  <c r="AF10" i="3"/>
  <c r="BR8" i="3"/>
  <c r="W7" i="3"/>
  <c r="R63" i="3"/>
  <c r="Q50" i="3"/>
  <c r="N46" i="3"/>
  <c r="AB43" i="3"/>
  <c r="CH40" i="3"/>
  <c r="BV38" i="3"/>
  <c r="BN36" i="3"/>
  <c r="BT34" i="3"/>
  <c r="CB32" i="3"/>
  <c r="L31" i="3"/>
  <c r="W29" i="3"/>
  <c r="BG27" i="3"/>
  <c r="AT66" i="3"/>
  <c r="AK26" i="3"/>
  <c r="E69" i="3"/>
  <c r="BU49" i="3"/>
  <c r="H56" i="14"/>
  <c r="BA67" i="3"/>
  <c r="J23" i="14"/>
  <c r="R27" i="4"/>
  <c r="AO66" i="3"/>
  <c r="Z57" i="3"/>
  <c r="G23" i="14"/>
  <c r="S25" i="4"/>
  <c r="L48" i="4"/>
  <c r="BM49" i="3"/>
  <c r="BW67" i="3"/>
  <c r="Z56" i="3"/>
  <c r="AT48" i="3"/>
  <c r="M37" i="19"/>
  <c r="T31" i="4"/>
  <c r="AI70" i="3"/>
  <c r="AD63" i="3"/>
  <c r="CS56" i="3"/>
  <c r="S51" i="3"/>
  <c r="AO47" i="3"/>
  <c r="M64" i="4"/>
  <c r="BD72" i="3"/>
  <c r="CI65" i="3"/>
  <c r="CO59" i="3"/>
  <c r="AL54" i="3"/>
  <c r="CB48" i="3"/>
  <c r="X46" i="3"/>
  <c r="BH43" i="3"/>
  <c r="BM40" i="3"/>
  <c r="AC38" i="3"/>
  <c r="T57" i="4"/>
  <c r="BY68" i="3"/>
  <c r="AU62" i="3"/>
  <c r="BA56" i="3"/>
  <c r="AD50" i="3"/>
  <c r="AK47" i="3"/>
  <c r="BU44" i="3"/>
  <c r="CE41" i="3"/>
  <c r="BI39" i="3"/>
  <c r="G61" i="13"/>
  <c r="M10" i="4"/>
  <c r="F10" i="5"/>
  <c r="BQ71" i="3"/>
  <c r="AB64" i="3"/>
  <c r="BR58" i="3"/>
  <c r="L35" i="6"/>
  <c r="CT71" i="3"/>
  <c r="G66" i="3"/>
  <c r="AW60" i="3"/>
  <c r="H53" i="3"/>
  <c r="G50" i="6"/>
  <c r="D19" i="4"/>
  <c r="AY67" i="3"/>
  <c r="BE61" i="3"/>
  <c r="E48" i="20"/>
  <c r="P33" i="4"/>
  <c r="CS68" i="3"/>
  <c r="BZ63" i="3"/>
  <c r="CQ58" i="3"/>
  <c r="O54" i="3"/>
  <c r="AS49" i="3"/>
  <c r="M47" i="3"/>
  <c r="AI69" i="3"/>
  <c r="V50" i="3"/>
  <c r="R46" i="3"/>
  <c r="BQ43" i="3"/>
  <c r="AA41" i="3"/>
  <c r="CN38" i="3"/>
  <c r="CR36" i="3"/>
  <c r="U35" i="3"/>
  <c r="AQ33" i="3"/>
  <c r="BN31" i="3"/>
  <c r="F30" i="3"/>
  <c r="AQ28" i="3"/>
  <c r="BB26" i="3"/>
  <c r="BZ24" i="3"/>
  <c r="R23" i="3"/>
  <c r="AB21" i="3"/>
  <c r="BT19" i="3"/>
  <c r="Y18" i="3"/>
  <c r="BW16" i="3"/>
  <c r="CK14" i="3"/>
  <c r="AP13" i="3"/>
  <c r="CB11" i="3"/>
  <c r="AG10" i="3"/>
  <c r="BS8" i="3"/>
  <c r="X7" i="3"/>
  <c r="BQ61" i="3"/>
  <c r="BN49" i="3"/>
  <c r="BR45" i="3"/>
  <c r="AC43" i="3"/>
  <c r="F41" i="3"/>
  <c r="BW38" i="3"/>
  <c r="BO36" i="3"/>
  <c r="CI34" i="3"/>
  <c r="L33" i="3"/>
  <c r="Z31" i="3"/>
  <c r="BK29" i="3"/>
  <c r="BV27" i="3"/>
  <c r="N26" i="3"/>
  <c r="AX24" i="3"/>
  <c r="BV22" i="3"/>
  <c r="N21" i="3"/>
  <c r="BG19" i="3"/>
  <c r="L18" i="3"/>
  <c r="BJ16" i="3"/>
  <c r="O15" i="3"/>
  <c r="AC13" i="3"/>
  <c r="BO11" i="3"/>
  <c r="T10" i="3"/>
  <c r="BF8" i="3"/>
  <c r="K7" i="3"/>
  <c r="BP61" i="3"/>
  <c r="BC49" i="3"/>
  <c r="BQ45" i="3"/>
  <c r="F43" i="3"/>
  <c r="BP40" i="3"/>
  <c r="BB38" i="3"/>
  <c r="AZ36" i="3"/>
  <c r="BF34" i="3"/>
  <c r="BL32" i="3"/>
  <c r="CR30" i="3"/>
  <c r="I29" i="3"/>
  <c r="G19" i="22"/>
  <c r="BK24" i="3"/>
  <c r="CN66" i="3"/>
  <c r="Z48" i="3"/>
  <c r="I22" i="13"/>
  <c r="F66" i="3"/>
  <c r="D62" i="12"/>
  <c r="R16" i="4"/>
  <c r="F65" i="3"/>
  <c r="BL55" i="3"/>
  <c r="I9" i="13"/>
  <c r="I14" i="4"/>
  <c r="Y72" i="3"/>
  <c r="BG47" i="3"/>
  <c r="AB66" i="3"/>
  <c r="CI55" i="3"/>
  <c r="AD48" i="3"/>
  <c r="O44" i="14"/>
  <c r="T27" i="4"/>
  <c r="CG68" i="3"/>
  <c r="BC62" i="3"/>
  <c r="BI56" i="3"/>
  <c r="H50" i="3"/>
  <c r="D66" i="26"/>
  <c r="F58" i="4"/>
  <c r="I71" i="3"/>
  <c r="AY65" i="3"/>
  <c r="BE59" i="3"/>
  <c r="AZ52" i="3"/>
  <c r="BH48" i="3"/>
  <c r="I46" i="3"/>
  <c r="BX42" i="3"/>
  <c r="AY40" i="3"/>
  <c r="D44" i="25"/>
  <c r="J36" i="4"/>
  <c r="AO68" i="3"/>
  <c r="K62" i="3"/>
  <c r="F55" i="3"/>
  <c r="F50" i="3"/>
  <c r="V47" i="3"/>
  <c r="J44" i="3"/>
  <c r="BO41" i="3"/>
  <c r="AS39" i="3"/>
  <c r="G58" i="6"/>
  <c r="J7" i="4"/>
  <c r="G69" i="4"/>
  <c r="CE69" i="3"/>
  <c r="CK63" i="3"/>
  <c r="AH58" i="3"/>
  <c r="H68" i="4"/>
  <c r="BJ71" i="3"/>
  <c r="BP65" i="3"/>
  <c r="CU58" i="3"/>
  <c r="BQ52" i="3"/>
  <c r="G34" i="6"/>
  <c r="BR72" i="3"/>
  <c r="O67" i="3"/>
  <c r="U61" i="3"/>
  <c r="I8" i="13"/>
  <c r="P25" i="4"/>
  <c r="BI68" i="3"/>
  <c r="AP63" i="3"/>
  <c r="BG58" i="3"/>
  <c r="BX53" i="3"/>
  <c r="X49" i="3"/>
  <c r="CQ46" i="3"/>
  <c r="CG67" i="3"/>
  <c r="BP49" i="3"/>
  <c r="CQ45" i="3"/>
  <c r="AX43" i="3"/>
  <c r="G41" i="3"/>
  <c r="BX38" i="3"/>
  <c r="CD36" i="3"/>
  <c r="G35" i="3"/>
  <c r="AA33" i="3"/>
  <c r="BA31" i="3"/>
  <c r="CL29" i="3"/>
  <c r="AD28" i="3"/>
  <c r="AO26" i="3"/>
  <c r="BM24" i="3"/>
  <c r="E23" i="3"/>
  <c r="O21" i="3"/>
  <c r="BH19" i="3"/>
  <c r="M18" i="3"/>
  <c r="BK16" i="3"/>
  <c r="BY14" i="3"/>
  <c r="AD13" i="3"/>
  <c r="BP11" i="3"/>
  <c r="U10" i="3"/>
  <c r="BG8" i="3"/>
  <c r="L7" i="3"/>
  <c r="V60" i="3"/>
  <c r="W49" i="3"/>
  <c r="AW45" i="3"/>
  <c r="I43" i="3"/>
  <c r="CI40" i="3"/>
  <c r="BC38" i="3"/>
  <c r="BA36" i="3"/>
  <c r="BU34" i="3"/>
  <c r="CQ32" i="3"/>
  <c r="M31" i="3"/>
  <c r="AX29" i="3"/>
  <c r="BI27" i="3"/>
  <c r="CS25" i="3"/>
  <c r="AK24" i="3"/>
  <c r="BI22" i="3"/>
  <c r="CT20" i="3"/>
  <c r="AU19" i="3"/>
  <c r="CS17" i="3"/>
  <c r="AX16" i="3"/>
  <c r="BX14" i="3"/>
  <c r="Q13" i="3"/>
  <c r="BC11" i="3"/>
  <c r="H10" i="3"/>
  <c r="AT8" i="3"/>
  <c r="I43" i="22"/>
  <c r="U60" i="3"/>
  <c r="Q49" i="3"/>
  <c r="AV45" i="3"/>
  <c r="CH42" i="3"/>
  <c r="AZ40" i="3"/>
  <c r="AC70" i="3"/>
  <c r="BA22" i="3"/>
  <c r="AG65" i="3"/>
  <c r="AZ46" i="3"/>
  <c r="F58" i="6"/>
  <c r="AR64" i="3"/>
  <c r="D38" i="12"/>
  <c r="D16" i="4"/>
  <c r="CA64" i="3"/>
  <c r="AZ55" i="3"/>
  <c r="D63" i="11"/>
  <c r="M13" i="4"/>
  <c r="CH71" i="3"/>
  <c r="AR47" i="3"/>
  <c r="BZ64" i="3"/>
  <c r="AN54" i="3"/>
  <c r="AQ47" i="3"/>
  <c r="I32" i="13"/>
  <c r="I24" i="4"/>
  <c r="AW68" i="3"/>
  <c r="S62" i="3"/>
  <c r="Y56" i="3"/>
  <c r="CC49" i="3"/>
  <c r="F19" i="19"/>
  <c r="L52" i="4"/>
  <c r="BR70" i="3"/>
  <c r="O65" i="3"/>
  <c r="U59" i="3"/>
  <c r="P52" i="3"/>
  <c r="AR48" i="3"/>
  <c r="BU45" i="3"/>
  <c r="BI42" i="3"/>
  <c r="AK40" i="3"/>
  <c r="P8" i="19"/>
  <c r="T23" i="4"/>
  <c r="E68" i="3"/>
  <c r="BT61" i="3"/>
  <c r="BO54" i="3"/>
  <c r="CA49" i="3"/>
  <c r="G47" i="3"/>
  <c r="CK43" i="3"/>
  <c r="BA41" i="3"/>
  <c r="AE39" i="3"/>
  <c r="L39" i="6"/>
  <c r="CD72" i="3"/>
  <c r="R62" i="4"/>
  <c r="AU69" i="3"/>
  <c r="BA63" i="3"/>
  <c r="CQ57" i="3"/>
  <c r="S61" i="4"/>
  <c r="Z71" i="3"/>
  <c r="AF65" i="3"/>
  <c r="BK58" i="3"/>
  <c r="AG52" i="3"/>
  <c r="CG62" i="3"/>
  <c r="G15" i="28"/>
  <c r="BS63" i="3"/>
  <c r="CL44" i="3"/>
  <c r="G7" i="6"/>
  <c r="CD62" i="3"/>
  <c r="G69" i="6"/>
  <c r="CE72" i="3"/>
  <c r="AR63" i="3"/>
  <c r="E54" i="3"/>
  <c r="L42" i="6"/>
  <c r="F67" i="19"/>
  <c r="AP67" i="3"/>
  <c r="F26" i="5"/>
  <c r="AE63" i="3"/>
  <c r="BM53" i="3"/>
  <c r="Y47" i="3"/>
  <c r="D69" i="9"/>
  <c r="T20" i="4"/>
  <c r="M68" i="3"/>
  <c r="CB61" i="3"/>
  <c r="CH55" i="3"/>
  <c r="BG49" i="3"/>
  <c r="O39" i="14"/>
  <c r="F47" i="4"/>
  <c r="AH70" i="3"/>
  <c r="BX64" i="3"/>
  <c r="CD58" i="3"/>
  <c r="BY51" i="3"/>
  <c r="X48" i="3"/>
  <c r="BF45" i="3"/>
  <c r="AQ42" i="3"/>
  <c r="U40" i="3"/>
  <c r="D37" i="14"/>
  <c r="G14" i="4"/>
  <c r="BN67" i="3"/>
  <c r="AJ61" i="3"/>
  <c r="AE54" i="3"/>
  <c r="BD49" i="3"/>
  <c r="CH46" i="3"/>
  <c r="BV43" i="3"/>
  <c r="AM41" i="3"/>
  <c r="Q39" i="3"/>
  <c r="L23" i="6"/>
  <c r="AT72" i="3"/>
  <c r="L56" i="4"/>
  <c r="K69" i="3"/>
  <c r="Q63" i="3"/>
  <c r="BG57" i="3"/>
  <c r="H50" i="4"/>
  <c r="CI70" i="3"/>
  <c r="CO64" i="3"/>
  <c r="AA58" i="3"/>
  <c r="BM51" i="3"/>
  <c r="G66" i="5"/>
  <c r="CQ71" i="3"/>
  <c r="AN66" i="3"/>
  <c r="AT60" i="3"/>
  <c r="F50" i="6"/>
  <c r="R15" i="4"/>
  <c r="CH67" i="3"/>
  <c r="BO62" i="3"/>
  <c r="CF57" i="3"/>
  <c r="BM52" i="3"/>
  <c r="CG48" i="3"/>
  <c r="BJ46" i="3"/>
  <c r="AO63" i="3"/>
  <c r="CL48" i="3"/>
  <c r="AX45" i="3"/>
  <c r="M43" i="3"/>
  <c r="BB40" i="3"/>
  <c r="AN38" i="3"/>
  <c r="BB36" i="3"/>
  <c r="BV34" i="3"/>
  <c r="CR32" i="3"/>
  <c r="AA31" i="3"/>
  <c r="BL29" i="3"/>
  <c r="BW27" i="3"/>
  <c r="O26" i="3"/>
  <c r="AL24" i="3"/>
  <c r="BJ22" i="3"/>
  <c r="CH20" i="3"/>
  <c r="AJ19" i="3"/>
  <c r="CH17" i="3"/>
  <c r="AM16" i="3"/>
  <c r="BA14" i="3"/>
  <c r="F13" i="3"/>
  <c r="AR11" i="3"/>
  <c r="CD9" i="3"/>
  <c r="AI8" i="3"/>
  <c r="F29" i="5"/>
  <c r="Y57" i="3"/>
  <c r="AV48" i="3"/>
  <c r="G45" i="3"/>
  <c r="BO42" i="3"/>
  <c r="BA40" i="3"/>
  <c r="U38" i="3"/>
  <c r="W36" i="3"/>
  <c r="AS34" i="3"/>
  <c r="BM32" i="3"/>
  <c r="CF30" i="3"/>
  <c r="X29" i="3"/>
  <c r="AH27" i="3"/>
  <c r="BS25" i="3"/>
  <c r="K24" i="3"/>
  <c r="AI22" i="3"/>
  <c r="BT20" i="3"/>
  <c r="W19" i="3"/>
  <c r="BU17" i="3"/>
  <c r="Z16" i="3"/>
  <c r="AZ14" i="3"/>
  <c r="CL12" i="3"/>
  <c r="AE11" i="3"/>
  <c r="CC9" i="3"/>
  <c r="V8" i="3"/>
  <c r="L40" i="4"/>
  <c r="X57" i="3"/>
  <c r="AP48" i="3"/>
  <c r="CF44" i="3"/>
  <c r="AW42" i="3"/>
  <c r="P40" i="3"/>
  <c r="E38" i="3"/>
  <c r="H36" i="3"/>
  <c r="N34" i="3"/>
  <c r="V32" i="3"/>
  <c r="BD30" i="3"/>
  <c r="BO28" i="3"/>
  <c r="AQ56" i="3"/>
  <c r="U18" i="14"/>
  <c r="X62" i="3"/>
  <c r="AE43" i="3"/>
  <c r="M66" i="4"/>
  <c r="AI61" i="3"/>
  <c r="G63" i="6"/>
  <c r="BS72" i="3"/>
  <c r="AF63" i="3"/>
  <c r="CL53" i="3"/>
  <c r="L38" i="6"/>
  <c r="I38" i="19"/>
  <c r="F67" i="3"/>
  <c r="L72" i="4"/>
  <c r="CN62" i="3"/>
  <c r="BB52" i="3"/>
  <c r="CN46" i="3"/>
  <c r="F68" i="6"/>
  <c r="F8" i="4"/>
  <c r="BV67" i="3"/>
  <c r="AR61" i="3"/>
  <c r="AM54" i="3"/>
  <c r="AO49" i="3"/>
  <c r="I68" i="13"/>
  <c r="O27" i="4"/>
  <c r="CQ69" i="3"/>
  <c r="AN64" i="3"/>
  <c r="AI57" i="3"/>
  <c r="AS51" i="3"/>
  <c r="H48" i="3"/>
  <c r="CK44" i="3"/>
  <c r="AC42" i="3"/>
  <c r="G40" i="3"/>
  <c r="F62" i="6"/>
  <c r="R7" i="4"/>
  <c r="AD67" i="3"/>
  <c r="CH59" i="3"/>
  <c r="CN53" i="3"/>
  <c r="AI49" i="3"/>
  <c r="W46" i="3"/>
  <c r="BG43" i="3"/>
  <c r="Y41" i="3"/>
  <c r="AP38" i="3"/>
  <c r="L7" i="6"/>
  <c r="J72" i="3"/>
  <c r="D35" i="4"/>
  <c r="BT68" i="3"/>
  <c r="BZ62" i="3"/>
  <c r="L56" i="3"/>
  <c r="T44" i="4"/>
  <c r="AY70" i="3"/>
  <c r="AT63" i="3"/>
  <c r="AZ57" i="3"/>
  <c r="AG51" i="3"/>
  <c r="F55" i="4"/>
  <c r="BG71" i="3"/>
  <c r="BM65" i="3"/>
  <c r="CR58" i="3"/>
  <c r="F34" i="6"/>
  <c r="BQ72" i="3"/>
  <c r="AX67" i="3"/>
  <c r="AE62" i="3"/>
  <c r="AV57" i="3"/>
  <c r="AC52" i="3"/>
  <c r="BQ48" i="3"/>
  <c r="AU46" i="3"/>
  <c r="AR60" i="3"/>
  <c r="BB48" i="3"/>
  <c r="AE45" i="3"/>
  <c r="BR42" i="3"/>
  <c r="AL40" i="3"/>
  <c r="V38" i="3"/>
  <c r="AN36" i="3"/>
  <c r="BH34" i="3"/>
  <c r="CD32" i="3"/>
  <c r="N31" i="3"/>
  <c r="AY29" i="3"/>
  <c r="BJ27" i="3"/>
  <c r="CU25" i="3"/>
  <c r="Y24" i="3"/>
  <c r="AW22" i="3"/>
  <c r="BU20" i="3"/>
  <c r="X19" i="3"/>
  <c r="BV17" i="3"/>
  <c r="AA16" i="3"/>
  <c r="AO14" i="3"/>
  <c r="CA12" i="3"/>
  <c r="AF11" i="3"/>
  <c r="BR9" i="3"/>
  <c r="W8" i="3"/>
  <c r="M18" i="4"/>
  <c r="CS55" i="3"/>
  <c r="L48" i="3"/>
  <c r="CG44" i="3"/>
  <c r="AX42" i="3"/>
  <c r="AG40" i="3"/>
  <c r="F38" i="3"/>
  <c r="I36" i="3"/>
  <c r="AE34" i="3"/>
  <c r="AY32" i="3"/>
  <c r="BS30" i="3"/>
  <c r="K29" i="3"/>
  <c r="U27" i="3"/>
  <c r="BF25" i="3"/>
  <c r="CQ23" i="3"/>
  <c r="V22" i="3"/>
  <c r="BG20" i="3"/>
  <c r="K19" i="3"/>
  <c r="BI17" i="3"/>
  <c r="N16" i="3"/>
  <c r="AN14" i="3"/>
  <c r="BZ12" i="3"/>
  <c r="S11" i="3"/>
  <c r="BQ9" i="3"/>
  <c r="J8" i="3"/>
  <c r="P16" i="4"/>
  <c r="BW55" i="3"/>
  <c r="F48" i="3"/>
  <c r="BL44" i="3"/>
  <c r="AD42" i="3"/>
  <c r="CS39" i="3"/>
  <c r="CI37" i="3"/>
  <c r="BY35" i="3"/>
  <c r="CS33" i="3"/>
  <c r="H32" i="3"/>
  <c r="AQ30" i="3"/>
  <c r="BB28" i="3"/>
  <c r="X51" i="3"/>
  <c r="D15" i="11"/>
  <c r="BV60" i="3"/>
  <c r="CC41" i="3"/>
  <c r="R48" i="4"/>
  <c r="CG59" i="3"/>
  <c r="F15" i="6"/>
  <c r="AJ71" i="3"/>
  <c r="CD61" i="3"/>
  <c r="AQ52" i="3"/>
  <c r="F43" i="5"/>
  <c r="K10" i="14"/>
  <c r="CQ62" i="3"/>
  <c r="J48" i="4"/>
  <c r="CC61" i="3"/>
  <c r="R52" i="3"/>
  <c r="BV46" i="3"/>
  <c r="L43" i="6"/>
  <c r="CO72" i="3"/>
  <c r="AL67" i="3"/>
  <c r="H61" i="3"/>
  <c r="BL53" i="3"/>
  <c r="T49" i="3"/>
  <c r="J28" i="13"/>
  <c r="D24" i="4"/>
  <c r="BG69" i="3"/>
  <c r="BM63" i="3"/>
  <c r="CR56" i="3"/>
  <c r="R51" i="3"/>
  <c r="CH47" i="3"/>
  <c r="BV44" i="3"/>
  <c r="O42" i="3"/>
  <c r="CL39" i="3"/>
  <c r="F42" i="6"/>
  <c r="CG72" i="3"/>
  <c r="BC66" i="3"/>
  <c r="AX59" i="3"/>
  <c r="BD53" i="3"/>
  <c r="R49" i="3"/>
  <c r="H46" i="3"/>
  <c r="AO43" i="3"/>
  <c r="K41" i="3"/>
  <c r="AB38" i="3"/>
  <c r="F45" i="5"/>
  <c r="K11" i="22"/>
  <c r="M30" i="4"/>
  <c r="AJ68" i="3"/>
  <c r="AP62" i="3"/>
  <c r="F54" i="21"/>
  <c r="H34" i="4"/>
  <c r="O70" i="3"/>
  <c r="J63" i="3"/>
  <c r="P57" i="3"/>
  <c r="F51" i="3"/>
  <c r="R49" i="4"/>
  <c r="W71" i="3"/>
  <c r="AC65" i="3"/>
  <c r="BH58" i="3"/>
  <c r="F18" i="6"/>
  <c r="AG72" i="3"/>
  <c r="N67" i="3"/>
  <c r="CN61" i="3"/>
  <c r="L57" i="3"/>
  <c r="CL51" i="3"/>
  <c r="AW48" i="3"/>
  <c r="AF46" i="3"/>
  <c r="AU57" i="3"/>
  <c r="R48" i="3"/>
  <c r="K45" i="3"/>
  <c r="AY42" i="3"/>
  <c r="R40" i="3"/>
  <c r="G38" i="3"/>
  <c r="X36" i="3"/>
  <c r="AT34" i="3"/>
  <c r="BP32" i="3"/>
  <c r="CT30" i="3"/>
  <c r="AL29" i="3"/>
  <c r="AW27" i="3"/>
  <c r="CG25" i="3"/>
  <c r="L24" i="3"/>
  <c r="AO46" i="3"/>
  <c r="F11" i="6"/>
  <c r="BG62" i="3"/>
  <c r="BE72" i="3"/>
  <c r="P20" i="4"/>
  <c r="BG44" i="3"/>
  <c r="N59" i="3"/>
  <c r="N38" i="3"/>
  <c r="K71" i="14"/>
  <c r="G18" i="6"/>
  <c r="D24" i="11"/>
  <c r="W58" i="3"/>
  <c r="AL66" i="3"/>
  <c r="BT40" i="3"/>
  <c r="M33" i="3"/>
  <c r="AB26" i="3"/>
  <c r="AU20" i="3"/>
  <c r="BX15" i="3"/>
  <c r="H11" i="3"/>
  <c r="BH70" i="3"/>
  <c r="AV44" i="3"/>
  <c r="BD37" i="3"/>
  <c r="W32" i="3"/>
  <c r="CN26" i="3"/>
  <c r="CO21" i="3"/>
  <c r="AK17" i="3"/>
  <c r="BB12" i="3"/>
  <c r="CE7" i="3"/>
  <c r="AJ47" i="3"/>
  <c r="BK39" i="3"/>
  <c r="AR34" i="3"/>
  <c r="AD30" i="3"/>
  <c r="T27" i="3"/>
  <c r="AR25" i="3"/>
  <c r="BP23" i="3"/>
  <c r="H22" i="3"/>
  <c r="AS20" i="3"/>
  <c r="CE18" i="3"/>
  <c r="AJ17" i="3"/>
  <c r="CH15" i="3"/>
  <c r="AM14" i="3"/>
  <c r="BA12" i="3"/>
  <c r="F11" i="3"/>
  <c r="AR9" i="3"/>
  <c r="CD7" i="3"/>
  <c r="AT70" i="3"/>
  <c r="O53" i="3"/>
  <c r="K47" i="3"/>
  <c r="X44" i="3"/>
  <c r="BV41" i="3"/>
  <c r="Z39" i="3"/>
  <c r="J37" i="3"/>
  <c r="AF35" i="3"/>
  <c r="AZ33" i="3"/>
  <c r="BX31" i="3"/>
  <c r="P30" i="3"/>
  <c r="AN28" i="3"/>
  <c r="BY26" i="3"/>
  <c r="Q25" i="3"/>
  <c r="AA23" i="3"/>
  <c r="AY21" i="3"/>
  <c r="CO19" i="3"/>
  <c r="AH18" i="3"/>
  <c r="CF16" i="3"/>
  <c r="AK15" i="3"/>
  <c r="CI13" i="3"/>
  <c r="P12" i="3"/>
  <c r="BB10" i="3"/>
  <c r="CN8" i="3"/>
  <c r="AS7" i="3"/>
  <c r="AA67" i="3"/>
  <c r="AH51" i="3"/>
  <c r="BF46" i="3"/>
  <c r="CE43" i="3"/>
  <c r="AK41" i="3"/>
  <c r="G39" i="3"/>
  <c r="BZ36" i="3"/>
  <c r="CT34" i="3"/>
  <c r="W33" i="3"/>
  <c r="W31" i="3"/>
  <c r="AU29" i="3"/>
  <c r="BR27" i="3"/>
  <c r="J26" i="3"/>
  <c r="U24" i="3"/>
  <c r="BF22" i="3"/>
  <c r="CQ20" i="3"/>
  <c r="AR19" i="3"/>
  <c r="CD17" i="3"/>
  <c r="AI16" i="3"/>
  <c r="CG14" i="3"/>
  <c r="AL13" i="3"/>
  <c r="BL11" i="3"/>
  <c r="E10" i="3"/>
  <c r="AQ8" i="3"/>
  <c r="H72" i="2"/>
  <c r="H60" i="2"/>
  <c r="H48" i="2"/>
  <c r="H36" i="2"/>
  <c r="H24" i="2"/>
  <c r="H12" i="2"/>
  <c r="BU68" i="3"/>
  <c r="E52" i="3"/>
  <c r="CC46" i="3"/>
  <c r="V44" i="3"/>
  <c r="AZ41" i="3"/>
  <c r="AN39" i="3"/>
  <c r="AJ37" i="3"/>
  <c r="AR35" i="3"/>
  <c r="AX33" i="3"/>
  <c r="BI31" i="3"/>
  <c r="CT29" i="3"/>
  <c r="AL28" i="3"/>
  <c r="AV26" i="3"/>
  <c r="CG24" i="3"/>
  <c r="L23" i="3"/>
  <c r="W21" i="3"/>
  <c r="AQ19" i="3"/>
  <c r="CO17" i="3"/>
  <c r="AH16" i="3"/>
  <c r="CF14" i="3"/>
  <c r="AK13" i="3"/>
  <c r="CI11" i="3"/>
  <c r="P10" i="3"/>
  <c r="BB8" i="3"/>
  <c r="G72" i="2"/>
  <c r="G60" i="2"/>
  <c r="G48" i="2"/>
  <c r="G36" i="2"/>
  <c r="G24" i="2"/>
  <c r="G12" i="2"/>
  <c r="G123" i="1"/>
  <c r="G108" i="1"/>
  <c r="G94" i="1"/>
  <c r="G81" i="1"/>
  <c r="G65" i="1"/>
  <c r="G53" i="1"/>
  <c r="G40" i="1"/>
  <c r="G21" i="1"/>
  <c r="G38" i="6"/>
  <c r="V58" i="3"/>
  <c r="AH48" i="3"/>
  <c r="S45" i="3"/>
  <c r="CA42" i="3"/>
  <c r="BJ40" i="3"/>
  <c r="AF38" i="3"/>
  <c r="AT36" i="3"/>
  <c r="BB34" i="3"/>
  <c r="BH32" i="3"/>
  <c r="BZ30" i="3"/>
  <c r="R29" i="3"/>
  <c r="AP27" i="3"/>
  <c r="BN25" i="3"/>
  <c r="F24" i="3"/>
  <c r="AQ22" i="3"/>
  <c r="BN20" i="3"/>
  <c r="R19" i="3"/>
  <c r="BD17" i="3"/>
  <c r="I16" i="3"/>
  <c r="AU14" i="3"/>
  <c r="CS12" i="3"/>
  <c r="AX11" i="3"/>
  <c r="BX9" i="3"/>
  <c r="Q8" i="3"/>
  <c r="F70" i="2"/>
  <c r="F58" i="2"/>
  <c r="F46" i="2"/>
  <c r="F34" i="2"/>
  <c r="F22" i="2"/>
  <c r="F10" i="2"/>
  <c r="F121" i="1"/>
  <c r="F106" i="1"/>
  <c r="F91" i="1"/>
  <c r="F79" i="1"/>
  <c r="F63" i="1"/>
  <c r="F51" i="1"/>
  <c r="F36" i="1"/>
  <c r="F18" i="1"/>
  <c r="T8" i="4"/>
  <c r="BY52" i="3"/>
  <c r="BW46" i="3"/>
  <c r="CS43" i="3"/>
  <c r="BN41" i="3"/>
  <c r="AL39" i="3"/>
  <c r="T37" i="3"/>
  <c r="AP35" i="3"/>
  <c r="BJ33" i="3"/>
  <c r="BT31" i="3"/>
  <c r="L30" i="3"/>
  <c r="V28" i="3"/>
  <c r="BG26" i="3"/>
  <c r="CE24" i="3"/>
  <c r="W23" i="3"/>
  <c r="AU21" i="3"/>
  <c r="BY19" i="3"/>
  <c r="AD18" i="3"/>
  <c r="BP16" i="3"/>
  <c r="U15" i="3"/>
  <c r="BG13" i="3"/>
  <c r="L12" i="3"/>
  <c r="BJ10" i="3"/>
  <c r="O9" i="3"/>
  <c r="AC7" i="3"/>
  <c r="E63" i="2"/>
  <c r="E51" i="2"/>
  <c r="E39" i="2"/>
  <c r="E27" i="2"/>
  <c r="E15" i="2"/>
  <c r="E126" i="1"/>
  <c r="E111" i="1"/>
  <c r="E97" i="1"/>
  <c r="E84" i="1"/>
  <c r="E68" i="1"/>
  <c r="E56" i="1"/>
  <c r="AN65" i="3"/>
  <c r="I51" i="3"/>
  <c r="Y46" i="3"/>
  <c r="BX43" i="3"/>
  <c r="AE41" i="3"/>
  <c r="S39" i="3"/>
  <c r="S37" i="3"/>
  <c r="Y35" i="3"/>
  <c r="S33" i="3"/>
  <c r="AE31" i="3"/>
  <c r="BP29" i="3"/>
  <c r="CN27" i="3"/>
  <c r="AF26" i="3"/>
  <c r="BQ24" i="3"/>
  <c r="CO22" i="3"/>
  <c r="AG21" i="3"/>
  <c r="AZ19" i="3"/>
  <c r="CL17" i="3"/>
  <c r="AE16" i="3"/>
  <c r="CC14" i="3"/>
  <c r="V13" i="3"/>
  <c r="BT11" i="3"/>
  <c r="Y10" i="3"/>
  <c r="BW8" i="3"/>
  <c r="D72" i="2"/>
  <c r="D60" i="2"/>
  <c r="D48" i="2"/>
  <c r="D36" i="2"/>
  <c r="D24" i="2"/>
  <c r="D12" i="2"/>
  <c r="D123" i="1"/>
  <c r="D108" i="1"/>
  <c r="D94" i="1"/>
  <c r="D81" i="1"/>
  <c r="D65" i="1"/>
  <c r="D53" i="1"/>
  <c r="D40" i="1"/>
  <c r="U71" i="3"/>
  <c r="AX54" i="3"/>
  <c r="AX47" i="3"/>
  <c r="AZ44" i="3"/>
  <c r="S42" i="3"/>
  <c r="BR41" i="3"/>
  <c r="G71" i="4"/>
  <c r="AY58" i="3"/>
  <c r="U72" i="3"/>
  <c r="L17" i="4"/>
  <c r="AO44" i="3"/>
  <c r="BW58" i="3"/>
  <c r="CQ37" i="3"/>
  <c r="F22" i="14"/>
  <c r="L44" i="4"/>
  <c r="F66" i="5"/>
  <c r="BU56" i="3"/>
  <c r="CU55" i="3"/>
  <c r="CU39" i="3"/>
  <c r="AZ32" i="3"/>
  <c r="BT25" i="3"/>
  <c r="AI20" i="3"/>
  <c r="BL15" i="3"/>
  <c r="CO10" i="3"/>
  <c r="M69" i="3"/>
  <c r="AB44" i="3"/>
  <c r="AP37" i="3"/>
  <c r="I32" i="3"/>
  <c r="CA26" i="3"/>
  <c r="CB21" i="3"/>
  <c r="Y17" i="3"/>
  <c r="AP12" i="3"/>
  <c r="BS7" i="3"/>
  <c r="L47" i="3"/>
  <c r="AQ39" i="3"/>
  <c r="AD34" i="3"/>
  <c r="Q30" i="3"/>
  <c r="G27" i="3"/>
  <c r="AE25" i="3"/>
  <c r="BC23" i="3"/>
  <c r="CN21" i="3"/>
  <c r="AG20" i="3"/>
  <c r="BS18" i="3"/>
  <c r="X17" i="3"/>
  <c r="BV15" i="3"/>
  <c r="AA14" i="3"/>
  <c r="AO12" i="3"/>
  <c r="CA10" i="3"/>
  <c r="AF9" i="3"/>
  <c r="BR7" i="3"/>
  <c r="CR68" i="3"/>
  <c r="AB52" i="3"/>
  <c r="CE46" i="3"/>
  <c r="CF43" i="3"/>
  <c r="BD41" i="3"/>
  <c r="H39" i="3"/>
  <c r="CO36" i="3"/>
  <c r="R35" i="3"/>
  <c r="AL33" i="3"/>
  <c r="BK31" i="3"/>
  <c r="CI29" i="3"/>
  <c r="AA28" i="3"/>
  <c r="BL26" i="3"/>
  <c r="BV24" i="3"/>
  <c r="N23" i="3"/>
  <c r="AL21" i="3"/>
  <c r="CC19" i="3"/>
  <c r="V18" i="3"/>
  <c r="BT16" i="3"/>
  <c r="Y15" i="3"/>
  <c r="BW13" i="3"/>
  <c r="CK11" i="3"/>
  <c r="AP10" i="3"/>
  <c r="CB8" i="3"/>
  <c r="AG7" i="3"/>
  <c r="BY65" i="3"/>
  <c r="BO50" i="3"/>
  <c r="AH46" i="3"/>
  <c r="BK43" i="3"/>
  <c r="S41" i="3"/>
  <c r="BP38" i="3"/>
  <c r="BL36" i="3"/>
  <c r="CF34" i="3"/>
  <c r="I33" i="3"/>
  <c r="J31" i="3"/>
  <c r="AG29" i="3"/>
  <c r="BE27" i="3"/>
  <c r="CC25" i="3"/>
  <c r="H24" i="3"/>
  <c r="AS22" i="3"/>
  <c r="CD20" i="3"/>
  <c r="AF19" i="3"/>
  <c r="BR17" i="3"/>
  <c r="W16" i="3"/>
  <c r="BU14" i="3"/>
  <c r="Z13" i="3"/>
  <c r="AZ11" i="3"/>
  <c r="CL9" i="3"/>
  <c r="AE8" i="3"/>
  <c r="H71" i="2"/>
  <c r="H59" i="2"/>
  <c r="H47" i="2"/>
  <c r="H35" i="2"/>
  <c r="H23" i="2"/>
  <c r="H11" i="2"/>
  <c r="Z67" i="3"/>
  <c r="AE51" i="3"/>
  <c r="BB46" i="3"/>
  <c r="CU43" i="3"/>
  <c r="AJ41" i="3"/>
  <c r="V39" i="3"/>
  <c r="V37" i="3"/>
  <c r="AD35" i="3"/>
  <c r="AJ33" i="3"/>
  <c r="AV31" i="3"/>
  <c r="CG29" i="3"/>
  <c r="Y28" i="3"/>
  <c r="AI26" i="3"/>
  <c r="BT24" i="3"/>
  <c r="CR22" i="3"/>
  <c r="J21" i="3"/>
  <c r="AE19" i="3"/>
  <c r="CC17" i="3"/>
  <c r="V16" i="3"/>
  <c r="BT14" i="3"/>
  <c r="Y13" i="3"/>
  <c r="BW11" i="3"/>
  <c r="CK9" i="3"/>
  <c r="AP8" i="3"/>
  <c r="G71" i="2"/>
  <c r="G59" i="2"/>
  <c r="G47" i="2"/>
  <c r="G35" i="2"/>
  <c r="G23" i="2"/>
  <c r="G11" i="2"/>
  <c r="G122" i="1"/>
  <c r="G107" i="1"/>
  <c r="G92" i="1"/>
  <c r="G80" i="1"/>
  <c r="G64" i="1"/>
  <c r="G52" i="1"/>
  <c r="G37" i="1"/>
  <c r="G19" i="1"/>
  <c r="T62" i="4"/>
  <c r="BT56" i="3"/>
  <c r="CQ47" i="3"/>
  <c r="CS44" i="3"/>
  <c r="BJ42" i="3"/>
  <c r="AR40" i="3"/>
  <c r="P38" i="3"/>
  <c r="AF36" i="3"/>
  <c r="AL34" i="3"/>
  <c r="AT32" i="3"/>
  <c r="BM30" i="3"/>
  <c r="E29" i="3"/>
  <c r="AC27" i="3"/>
  <c r="BA25" i="3"/>
  <c r="CL23" i="3"/>
  <c r="AD22" i="3"/>
  <c r="BA20" i="3"/>
  <c r="F19" i="3"/>
  <c r="AR17" i="3"/>
  <c r="CD15" i="3"/>
  <c r="AI14" i="3"/>
  <c r="CG12" i="3"/>
  <c r="AL11" i="3"/>
  <c r="BL9" i="3"/>
  <c r="E8" i="3"/>
  <c r="F69" i="2"/>
  <c r="F57" i="2"/>
  <c r="F45" i="2"/>
  <c r="F33" i="2"/>
  <c r="F21" i="2"/>
  <c r="F9" i="2"/>
  <c r="F119" i="1"/>
  <c r="F104" i="1"/>
  <c r="F90" i="1"/>
  <c r="F77" i="1"/>
  <c r="F62" i="1"/>
  <c r="F49" i="1"/>
  <c r="F34" i="1"/>
  <c r="F16" i="1"/>
  <c r="AI71" i="3"/>
  <c r="J51" i="3"/>
  <c r="AX46" i="3"/>
  <c r="BY43" i="3"/>
  <c r="AX41" i="3"/>
  <c r="T39" i="3"/>
  <c r="F37" i="3"/>
  <c r="Z35" i="3"/>
  <c r="AV33" i="3"/>
  <c r="BG31" i="3"/>
  <c r="CR29" i="3"/>
  <c r="I28" i="3"/>
  <c r="AT26" i="3"/>
  <c r="BR24" i="3"/>
  <c r="J23" i="3"/>
  <c r="AH21" i="3"/>
  <c r="BM19" i="3"/>
  <c r="R18" i="3"/>
  <c r="BD16" i="3"/>
  <c r="I15" i="3"/>
  <c r="AU13" i="3"/>
  <c r="CS11" i="3"/>
  <c r="AX10" i="3"/>
  <c r="BX8" i="3"/>
  <c r="Q7" i="3"/>
  <c r="E62" i="2"/>
  <c r="E50" i="2"/>
  <c r="E38" i="2"/>
  <c r="E26" i="2"/>
  <c r="E14" i="2"/>
  <c r="E125" i="1"/>
  <c r="E110" i="1"/>
  <c r="E96" i="1"/>
  <c r="E83" i="1"/>
  <c r="E67" i="1"/>
  <c r="E55" i="1"/>
  <c r="CL63" i="3"/>
  <c r="AQ50" i="3"/>
  <c r="CU45" i="3"/>
  <c r="BB43" i="3"/>
  <c r="O41" i="3"/>
  <c r="CT38" i="3"/>
  <c r="E37" i="3"/>
  <c r="K35" i="3"/>
  <c r="CH32" i="3"/>
  <c r="R31" i="3"/>
  <c r="BC29" i="3"/>
  <c r="CA27" i="3"/>
  <c r="S26" i="3"/>
  <c r="BD24" i="3"/>
  <c r="CB22" i="3"/>
  <c r="T21" i="3"/>
  <c r="AN19" i="3"/>
  <c r="BZ17" i="3"/>
  <c r="S16" i="3"/>
  <c r="BQ14" i="3"/>
  <c r="J13" i="3"/>
  <c r="BH11" i="3"/>
  <c r="M10" i="3"/>
  <c r="BK8" i="3"/>
  <c r="D71" i="2"/>
  <c r="D59" i="2"/>
  <c r="D47" i="2"/>
  <c r="D35" i="2"/>
  <c r="D23" i="2"/>
  <c r="D11" i="2"/>
  <c r="D122" i="1"/>
  <c r="D107" i="1"/>
  <c r="D92" i="1"/>
  <c r="D80" i="1"/>
  <c r="D64" i="1"/>
  <c r="D52" i="1"/>
  <c r="D37" i="1"/>
  <c r="BS69" i="3"/>
  <c r="AZ53" i="3"/>
  <c r="U47" i="3"/>
  <c r="AI44" i="3"/>
  <c r="F24" i="6"/>
  <c r="X71" i="3"/>
  <c r="M28" i="4"/>
  <c r="CU66" i="3"/>
  <c r="W69" i="3"/>
  <c r="CT41" i="3"/>
  <c r="T53" i="3"/>
  <c r="F13" i="5"/>
  <c r="T29" i="4"/>
  <c r="F39" i="4"/>
  <c r="F34" i="5"/>
  <c r="AK56" i="3"/>
  <c r="Z54" i="3"/>
  <c r="CC39" i="3"/>
  <c r="AL32" i="3"/>
  <c r="BG25" i="3"/>
  <c r="AV19" i="3"/>
  <c r="BM14" i="3"/>
  <c r="I10" i="3"/>
  <c r="BT58" i="3"/>
  <c r="CI42" i="3"/>
  <c r="AK36" i="3"/>
  <c r="CS30" i="3"/>
  <c r="CF25" i="3"/>
  <c r="CG20" i="3"/>
  <c r="AL16" i="3"/>
  <c r="AQ11" i="3"/>
  <c r="G10" i="5"/>
  <c r="Z45" i="3"/>
  <c r="AL38" i="3"/>
  <c r="CE33" i="3"/>
  <c r="BW29" i="3"/>
  <c r="BZ26" i="3"/>
  <c r="R25" i="3"/>
  <c r="AP23" i="3"/>
  <c r="CA21" i="3"/>
  <c r="U20" i="3"/>
  <c r="BG18" i="3"/>
  <c r="L17" i="3"/>
  <c r="BJ15" i="3"/>
  <c r="O14" i="3"/>
  <c r="AC12" i="3"/>
  <c r="BO10" i="3"/>
  <c r="T9" i="3"/>
  <c r="BF7" i="3"/>
  <c r="AW67" i="3"/>
  <c r="AO51" i="3"/>
  <c r="BH46" i="3"/>
  <c r="BL43" i="3"/>
  <c r="AL41" i="3"/>
  <c r="CK38" i="3"/>
  <c r="CA36" i="3"/>
  <c r="CU34" i="3"/>
  <c r="X33" i="3"/>
  <c r="AX31" i="3"/>
  <c r="BV29" i="3"/>
  <c r="N28" i="3"/>
  <c r="AY26" i="3"/>
  <c r="BI24" i="3"/>
  <c r="CT22" i="3"/>
  <c r="Y21" i="3"/>
  <c r="BQ19" i="3"/>
  <c r="J18" i="3"/>
  <c r="BH16" i="3"/>
  <c r="M15" i="3"/>
  <c r="BK13" i="3"/>
  <c r="BY11" i="3"/>
  <c r="AD10" i="3"/>
  <c r="BP8" i="3"/>
  <c r="U7" i="3"/>
  <c r="AD64" i="3"/>
  <c r="CR49" i="3"/>
  <c r="L46" i="3"/>
  <c r="AS43" i="3"/>
  <c r="CF40" i="3"/>
  <c r="AZ38" i="3"/>
  <c r="AV36" i="3"/>
  <c r="BR34" i="3"/>
  <c r="CN32" i="3"/>
  <c r="CB30" i="3"/>
  <c r="T29" i="3"/>
  <c r="AR27" i="3"/>
  <c r="BP25" i="3"/>
  <c r="CN23" i="3"/>
  <c r="AF22" i="3"/>
  <c r="BQ20" i="3"/>
  <c r="T19" i="3"/>
  <c r="BF17" i="3"/>
  <c r="K16" i="3"/>
  <c r="BI14" i="3"/>
  <c r="N13" i="3"/>
  <c r="AN11" i="3"/>
  <c r="BZ9" i="3"/>
  <c r="S8" i="3"/>
  <c r="H70" i="2"/>
  <c r="H58" i="2"/>
  <c r="H46" i="2"/>
  <c r="H34" i="2"/>
  <c r="H22" i="2"/>
  <c r="H10" i="2"/>
  <c r="BX65" i="3"/>
  <c r="BB50" i="3"/>
  <c r="AG46" i="3"/>
  <c r="CC43" i="3"/>
  <c r="R41" i="3"/>
  <c r="F39" i="3"/>
  <c r="H37" i="3"/>
  <c r="N35" i="3"/>
  <c r="V33" i="3"/>
  <c r="AI31" i="3"/>
  <c r="BT29" i="3"/>
  <c r="L28" i="3"/>
  <c r="V26" i="3"/>
  <c r="BG24" i="3"/>
  <c r="CE22" i="3"/>
  <c r="CC20" i="3"/>
  <c r="S19" i="3"/>
  <c r="BQ17" i="3"/>
  <c r="J16" i="3"/>
  <c r="BH14" i="3"/>
  <c r="M13" i="3"/>
  <c r="BK11" i="3"/>
  <c r="BY9" i="3"/>
  <c r="AD8" i="3"/>
  <c r="G70" i="2"/>
  <c r="G58" i="2"/>
  <c r="G46" i="2"/>
  <c r="G34" i="2"/>
  <c r="G22" i="2"/>
  <c r="G10" i="2"/>
  <c r="G121" i="1"/>
  <c r="G106" i="1"/>
  <c r="G91" i="1"/>
  <c r="G79" i="1"/>
  <c r="G63" i="1"/>
  <c r="G51" i="1"/>
  <c r="G36" i="1"/>
  <c r="G18" i="1"/>
  <c r="H10" i="4"/>
  <c r="BI55" i="3"/>
  <c r="BJ47" i="3"/>
  <c r="BY44" i="3"/>
  <c r="AN42" i="3"/>
  <c r="AB40" i="3"/>
  <c r="CR37" i="3"/>
  <c r="R36" i="3"/>
  <c r="X34" i="3"/>
  <c r="AF32" i="3"/>
  <c r="AZ30" i="3"/>
  <c r="CK28" i="3"/>
  <c r="P27" i="3"/>
  <c r="AN25" i="3"/>
  <c r="BY23" i="3"/>
  <c r="P22" i="3"/>
  <c r="AO20" i="3"/>
  <c r="CA18" i="3"/>
  <c r="AF17" i="3"/>
  <c r="BR15" i="3"/>
  <c r="W14" i="3"/>
  <c r="BU12" i="3"/>
  <c r="Z11" i="3"/>
  <c r="AZ9" i="3"/>
  <c r="CL7" i="3"/>
  <c r="F68" i="2"/>
  <c r="F56" i="2"/>
  <c r="F44" i="2"/>
  <c r="F32" i="2"/>
  <c r="F20" i="2"/>
  <c r="F8" i="2"/>
  <c r="F118" i="1"/>
  <c r="F103" i="1"/>
  <c r="F89" i="1"/>
  <c r="F75" i="1"/>
  <c r="F61" i="1"/>
  <c r="F48" i="1"/>
  <c r="F33" i="1"/>
  <c r="F15" i="1"/>
  <c r="CG69" i="3"/>
  <c r="AT50" i="3"/>
  <c r="AA46" i="3"/>
  <c r="BE43" i="3"/>
  <c r="AF41" i="3"/>
  <c r="CU38" i="3"/>
  <c r="CK36" i="3"/>
  <c r="L35" i="3"/>
  <c r="AH33" i="3"/>
  <c r="AT31" i="3"/>
  <c r="CE29" i="3"/>
  <c r="CO27" i="3"/>
  <c r="AG26" i="3"/>
  <c r="BE24" i="3"/>
  <c r="CC22" i="3"/>
  <c r="U21" i="3"/>
  <c r="BA19" i="3"/>
  <c r="F18" i="3"/>
  <c r="AR16" i="3"/>
  <c r="CD14" i="3"/>
  <c r="AI13" i="3"/>
  <c r="CG11" i="3"/>
  <c r="AL10" i="3"/>
  <c r="BL8" i="3"/>
  <c r="E7" i="3"/>
  <c r="E61" i="2"/>
  <c r="E49" i="2"/>
  <c r="E37" i="2"/>
  <c r="E25" i="2"/>
  <c r="E13" i="2"/>
  <c r="E124" i="1"/>
  <c r="E109" i="1"/>
  <c r="E95" i="1"/>
  <c r="E82" i="1"/>
  <c r="E66" i="1"/>
  <c r="E54" i="1"/>
  <c r="AQ62" i="3"/>
  <c r="BZ49" i="3"/>
  <c r="CC45" i="3"/>
  <c r="AK43" i="3"/>
  <c r="CR40" i="3"/>
  <c r="CB38" i="3"/>
  <c r="BT36" i="3"/>
  <c r="CB34" i="3"/>
  <c r="BT32" i="3"/>
  <c r="E31" i="3"/>
  <c r="AP29" i="3"/>
  <c r="BN27" i="3"/>
  <c r="F26" i="3"/>
  <c r="AQ24" i="3"/>
  <c r="BO22" i="3"/>
  <c r="G21" i="3"/>
  <c r="AB19" i="3"/>
  <c r="BN17" i="3"/>
  <c r="G16" i="3"/>
  <c r="BE14" i="3"/>
  <c r="CQ12" i="3"/>
  <c r="AV11" i="3"/>
  <c r="CT9" i="3"/>
  <c r="AY8" i="3"/>
  <c r="D70" i="2"/>
  <c r="D58" i="2"/>
  <c r="D46" i="2"/>
  <c r="D34" i="2"/>
  <c r="D22" i="2"/>
  <c r="D10" i="2"/>
  <c r="D121" i="1"/>
  <c r="D106" i="1"/>
  <c r="D91" i="1"/>
  <c r="D79" i="1"/>
  <c r="D63" i="1"/>
  <c r="D51" i="1"/>
  <c r="D36" i="1"/>
  <c r="X68" i="3"/>
  <c r="BN52" i="3"/>
  <c r="CR46" i="3"/>
  <c r="O44" i="3"/>
  <c r="L68" i="4"/>
  <c r="CH69" i="3"/>
  <c r="BF72" i="3"/>
  <c r="BK66" i="3"/>
  <c r="CF68" i="3"/>
  <c r="CF41" i="3"/>
  <c r="CC52" i="3"/>
  <c r="S69" i="4"/>
  <c r="E26" i="4"/>
  <c r="AH72" i="3"/>
  <c r="G22" i="4"/>
  <c r="AN53" i="3"/>
  <c r="AC49" i="3"/>
  <c r="BF38" i="3"/>
  <c r="AN31" i="3"/>
  <c r="AZ24" i="3"/>
  <c r="L19" i="3"/>
  <c r="AC14" i="3"/>
  <c r="BF9" i="3"/>
  <c r="CU54" i="3"/>
  <c r="AE42" i="3"/>
  <c r="CN35" i="3"/>
  <c r="BF30" i="3"/>
  <c r="AS25" i="3"/>
  <c r="AT20" i="3"/>
  <c r="CU15" i="3"/>
  <c r="G11" i="3"/>
  <c r="I72" i="3"/>
  <c r="AU44" i="3"/>
  <c r="T38" i="3"/>
  <c r="BQ33" i="3"/>
  <c r="CO28" i="3"/>
  <c r="BM26" i="3"/>
  <c r="E25" i="3"/>
  <c r="AC23" i="3"/>
  <c r="BM21" i="3"/>
  <c r="I20" i="3"/>
  <c r="AU18" i="3"/>
  <c r="CS16" i="3"/>
  <c r="AX15" i="3"/>
  <c r="BX13" i="3"/>
  <c r="Q12" i="3"/>
  <c r="BC10" i="3"/>
  <c r="H9" i="3"/>
  <c r="AT7" i="3"/>
  <c r="CU65" i="3"/>
  <c r="BR50" i="3"/>
  <c r="AI46" i="3"/>
  <c r="AU43" i="3"/>
  <c r="T41" i="3"/>
  <c r="BQ38" i="3"/>
  <c r="BM36" i="3"/>
  <c r="CG34" i="3"/>
  <c r="J33" i="3"/>
  <c r="AK31" i="3"/>
  <c r="BI29" i="3"/>
  <c r="CT27" i="3"/>
  <c r="AL26" i="3"/>
  <c r="AV24" i="3"/>
  <c r="CG22" i="3"/>
  <c r="L21" i="3"/>
  <c r="BE19" i="3"/>
  <c r="CQ17" i="3"/>
  <c r="AV16" i="3"/>
  <c r="CT14" i="3"/>
  <c r="AY13" i="3"/>
  <c r="BM11" i="3"/>
  <c r="R10" i="3"/>
  <c r="BD8" i="3"/>
  <c r="I7" i="3"/>
  <c r="CB62" i="3"/>
  <c r="BA49" i="3"/>
  <c r="CG45" i="3"/>
  <c r="X43" i="3"/>
  <c r="BN40" i="3"/>
  <c r="AH38" i="3"/>
  <c r="AH36" i="3"/>
  <c r="BD34" i="3"/>
  <c r="BX32" i="3"/>
  <c r="BO30" i="3"/>
  <c r="G29" i="3"/>
  <c r="AE27" i="3"/>
  <c r="BC25" i="3"/>
  <c r="CA23" i="3"/>
  <c r="S22" i="3"/>
  <c r="BD20" i="3"/>
  <c r="H19" i="3"/>
  <c r="AT17" i="3"/>
  <c r="CR15" i="3"/>
  <c r="AW14" i="3"/>
  <c r="CU12" i="3"/>
  <c r="AB11" i="3"/>
  <c r="BN9" i="3"/>
  <c r="G8" i="3"/>
  <c r="H69" i="2"/>
  <c r="H57" i="2"/>
  <c r="H45" i="2"/>
  <c r="H33" i="2"/>
  <c r="H21" i="2"/>
  <c r="H9" i="2"/>
  <c r="AC64" i="3"/>
  <c r="CQ49" i="3"/>
  <c r="J46" i="3"/>
  <c r="BJ43" i="3"/>
  <c r="CU40" i="3"/>
  <c r="CE38" i="3"/>
  <c r="BY36" i="3"/>
  <c r="CS34" i="3"/>
  <c r="H33" i="3"/>
  <c r="V31" i="3"/>
  <c r="BG29" i="3"/>
  <c r="CQ27" i="3"/>
  <c r="I26" i="3"/>
  <c r="AT24" i="3"/>
  <c r="BR22" i="3"/>
  <c r="BP20" i="3"/>
  <c r="G19" i="3"/>
  <c r="BE17" i="3"/>
  <c r="CQ15" i="3"/>
  <c r="AV14" i="3"/>
  <c r="CT12" i="3"/>
  <c r="AY11" i="3"/>
  <c r="BM9" i="3"/>
  <c r="R8" i="3"/>
  <c r="G69" i="2"/>
  <c r="G57" i="2"/>
  <c r="G45" i="2"/>
  <c r="G33" i="2"/>
  <c r="G21" i="2"/>
  <c r="G9" i="2"/>
  <c r="G119" i="1"/>
  <c r="G104" i="1"/>
  <c r="G90" i="1"/>
  <c r="G77" i="1"/>
  <c r="G62" i="1"/>
  <c r="G49" i="1"/>
  <c r="G34" i="1"/>
  <c r="G16" i="1"/>
  <c r="BE71" i="3"/>
  <c r="BK54" i="3"/>
  <c r="AF47" i="3"/>
  <c r="BH44" i="3"/>
  <c r="X42" i="3"/>
  <c r="L40" i="3"/>
  <c r="CB37" i="3"/>
  <c r="CG35" i="3"/>
  <c r="J34" i="3"/>
  <c r="P32" i="3"/>
  <c r="AM30" i="3"/>
  <c r="BX28" i="3"/>
  <c r="CI26" i="3"/>
  <c r="AA25" i="3"/>
  <c r="BK23" i="3"/>
  <c r="CI21" i="3"/>
  <c r="AC20" i="3"/>
  <c r="BO18" i="3"/>
  <c r="T17" i="3"/>
  <c r="BF15" i="3"/>
  <c r="K14" i="3"/>
  <c r="BI12" i="3"/>
  <c r="N11" i="3"/>
  <c r="AN9" i="3"/>
  <c r="BZ7" i="3"/>
  <c r="F67" i="2"/>
  <c r="F55" i="2"/>
  <c r="F43" i="2"/>
  <c r="F31" i="2"/>
  <c r="F19" i="2"/>
  <c r="F7" i="2"/>
  <c r="F116" i="1"/>
  <c r="F102" i="1"/>
  <c r="F88" i="1"/>
  <c r="F73" i="1"/>
  <c r="F60" i="1"/>
  <c r="F47" i="1"/>
  <c r="F32" i="1"/>
  <c r="F13" i="1"/>
  <c r="AL68" i="3"/>
  <c r="CL49" i="3"/>
  <c r="CD45" i="3"/>
  <c r="AL43" i="3"/>
  <c r="P41" i="3"/>
  <c r="CC38" i="3"/>
  <c r="BU36" i="3"/>
  <c r="CQ34" i="3"/>
  <c r="T33" i="3"/>
  <c r="AG31" i="3"/>
  <c r="BQ29" i="3"/>
  <c r="CB27" i="3"/>
  <c r="T26" i="3"/>
  <c r="AR24" i="3"/>
  <c r="BP22" i="3"/>
  <c r="H21" i="3"/>
  <c r="AO19" i="3"/>
  <c r="CA17" i="3"/>
  <c r="AF16" i="3"/>
  <c r="BR14" i="3"/>
  <c r="W13" i="3"/>
  <c r="BU11" i="3"/>
  <c r="Z10" i="3"/>
  <c r="AZ8" i="3"/>
  <c r="E72" i="2"/>
  <c r="E60" i="2"/>
  <c r="E48" i="2"/>
  <c r="E36" i="2"/>
  <c r="E24" i="2"/>
  <c r="E12" i="2"/>
  <c r="E123" i="1"/>
  <c r="E108" i="1"/>
  <c r="E94" i="1"/>
  <c r="E81" i="1"/>
  <c r="E65" i="1"/>
  <c r="L58" i="13"/>
  <c r="CO60" i="3"/>
  <c r="AG49" i="3"/>
  <c r="BG45" i="3"/>
  <c r="Q43" i="3"/>
  <c r="BX40" i="3"/>
  <c r="BL38" i="3"/>
  <c r="BF36" i="3"/>
  <c r="BN34" i="3"/>
  <c r="BF32" i="3"/>
  <c r="CK30" i="3"/>
  <c r="AC29" i="3"/>
  <c r="BA27" i="3"/>
  <c r="CL25" i="3"/>
  <c r="AD24" i="3"/>
  <c r="BB22" i="3"/>
  <c r="CL20" i="3"/>
  <c r="P19" i="3"/>
  <c r="BB17" i="3"/>
  <c r="CN15" i="3"/>
  <c r="AS14" i="3"/>
  <c r="CE12" i="3"/>
  <c r="AJ11" i="3"/>
  <c r="CH9" i="3"/>
  <c r="AM8" i="3"/>
  <c r="D69" i="2"/>
  <c r="D57" i="2"/>
  <c r="D45" i="2"/>
  <c r="D33" i="2"/>
  <c r="D21" i="2"/>
  <c r="D9" i="2"/>
  <c r="D119" i="1"/>
  <c r="D104" i="1"/>
  <c r="D90" i="1"/>
  <c r="D77" i="1"/>
  <c r="D62" i="1"/>
  <c r="D49" i="1"/>
  <c r="D34" i="1"/>
  <c r="BV66" i="3"/>
  <c r="BQ51" i="3"/>
  <c r="BR46" i="3"/>
  <c r="AA59" i="3"/>
  <c r="BR61" i="3"/>
  <c r="BR60" i="3"/>
  <c r="BQ60" i="3"/>
  <c r="AC63" i="3"/>
  <c r="BX39" i="3"/>
  <c r="CQ48" i="3"/>
  <c r="G8" i="15"/>
  <c r="BX69" i="3"/>
  <c r="CF70" i="3"/>
  <c r="BF71" i="3"/>
  <c r="BE51" i="3"/>
  <c r="CB47" i="3"/>
  <c r="CK37" i="3"/>
  <c r="CG30" i="3"/>
  <c r="CR23" i="3"/>
  <c r="CS18" i="3"/>
  <c r="Q14" i="3"/>
  <c r="AT9" i="3"/>
  <c r="P54" i="3"/>
  <c r="M42" i="3"/>
  <c r="BZ35" i="3"/>
  <c r="AR30" i="3"/>
  <c r="AF25" i="3"/>
  <c r="AH20" i="3"/>
  <c r="CI15" i="3"/>
  <c r="CN10" i="3"/>
  <c r="BG70" i="3"/>
  <c r="AA44" i="3"/>
  <c r="BR37" i="3"/>
  <c r="BC33" i="3"/>
  <c r="CB28" i="3"/>
  <c r="AZ26" i="3"/>
  <c r="CK24" i="3"/>
  <c r="O23" i="3"/>
  <c r="AZ21" i="3"/>
  <c r="CD19" i="3"/>
  <c r="AI18" i="3"/>
  <c r="CG16" i="3"/>
  <c r="AL15" i="3"/>
  <c r="BL13" i="3"/>
  <c r="E12" i="3"/>
  <c r="AQ10" i="3"/>
  <c r="CO8" i="3"/>
  <c r="AH7" i="3"/>
  <c r="AZ64" i="3"/>
  <c r="E50" i="3"/>
  <c r="M46" i="3"/>
  <c r="Y43" i="3"/>
  <c r="CG40" i="3"/>
  <c r="BA38" i="3"/>
  <c r="AW36" i="3"/>
  <c r="BS34" i="3"/>
  <c r="CO32" i="3"/>
  <c r="X31" i="3"/>
  <c r="AV29" i="3"/>
  <c r="CG27" i="3"/>
  <c r="X26" i="3"/>
  <c r="AI24" i="3"/>
  <c r="BT22" i="3"/>
  <c r="CR20" i="3"/>
  <c r="AS19" i="3"/>
  <c r="CE17" i="3"/>
  <c r="AJ16" i="3"/>
  <c r="CH14" i="3"/>
  <c r="AM13" i="3"/>
  <c r="BA11" i="3"/>
  <c r="F10" i="3"/>
  <c r="AR8" i="3"/>
  <c r="D64" i="15"/>
  <c r="AG61" i="3"/>
  <c r="K49" i="3"/>
  <c r="BL45" i="3"/>
  <c r="CF42" i="3"/>
  <c r="AV40" i="3"/>
  <c r="R38" i="3"/>
  <c r="T36" i="3"/>
  <c r="AP34" i="3"/>
  <c r="BJ32" i="3"/>
  <c r="BB30" i="3"/>
  <c r="BZ28" i="3"/>
  <c r="R27" i="3"/>
  <c r="AP25" i="3"/>
  <c r="BN23" i="3"/>
  <c r="F22" i="3"/>
  <c r="AQ20" i="3"/>
  <c r="CO18" i="3"/>
  <c r="AH17" i="3"/>
  <c r="CF15" i="3"/>
  <c r="AK14" i="3"/>
  <c r="CI12" i="3"/>
  <c r="P11" i="3"/>
  <c r="BB9" i="3"/>
  <c r="CN7" i="3"/>
  <c r="H68" i="2"/>
  <c r="H56" i="2"/>
  <c r="H44" i="2"/>
  <c r="H32" i="2"/>
  <c r="H20" i="2"/>
  <c r="H8" i="2"/>
  <c r="CA62" i="3"/>
  <c r="AV49" i="3"/>
  <c r="CF45" i="3"/>
  <c r="AN43" i="3"/>
  <c r="CC40" i="3"/>
  <c r="BO38" i="3"/>
  <c r="BI36" i="3"/>
  <c r="CE34" i="3"/>
  <c r="CK32" i="3"/>
  <c r="I31" i="3"/>
  <c r="AS29" i="3"/>
  <c r="CD27" i="3"/>
  <c r="CO25" i="3"/>
  <c r="AG24" i="3"/>
  <c r="BE22" i="3"/>
  <c r="BB20" i="3"/>
  <c r="CN18" i="3"/>
  <c r="AS17" i="3"/>
  <c r="CE15" i="3"/>
  <c r="AJ14" i="3"/>
  <c r="CH12" i="3"/>
  <c r="AM11" i="3"/>
  <c r="BA9" i="3"/>
  <c r="F8" i="3"/>
  <c r="G68" i="2"/>
  <c r="G56" i="2"/>
  <c r="G44" i="2"/>
  <c r="G32" i="2"/>
  <c r="G20" i="2"/>
  <c r="G8" i="2"/>
  <c r="G118" i="1"/>
  <c r="G103" i="1"/>
  <c r="G89" i="1"/>
  <c r="G75" i="1"/>
  <c r="G61" i="1"/>
  <c r="G48" i="1"/>
  <c r="G33" i="1"/>
  <c r="G15" i="1"/>
  <c r="J70" i="3"/>
  <c r="BY53" i="3"/>
  <c r="CU46" i="3"/>
  <c r="AL44" i="3"/>
  <c r="F42" i="3"/>
  <c r="BU39" i="3"/>
  <c r="BM37" i="3"/>
  <c r="BS35" i="3"/>
  <c r="CO33" i="3"/>
  <c r="CU31" i="3"/>
  <c r="Z30" i="3"/>
  <c r="BK28" i="3"/>
  <c r="BV26" i="3"/>
  <c r="M25" i="3"/>
  <c r="AX23" i="3"/>
  <c r="BV21" i="3"/>
  <c r="Q20" i="3"/>
  <c r="BC18" i="3"/>
  <c r="H17" i="3"/>
  <c r="AT15" i="3"/>
  <c r="CR13" i="3"/>
  <c r="AW12" i="3"/>
  <c r="CU10" i="3"/>
  <c r="AB9" i="3"/>
  <c r="BN7" i="3"/>
  <c r="F66" i="2"/>
  <c r="F54" i="2"/>
  <c r="F42" i="2"/>
  <c r="F30" i="2"/>
  <c r="F18" i="2"/>
  <c r="F129" i="1"/>
  <c r="F114" i="1"/>
  <c r="F101" i="1"/>
  <c r="F87" i="1"/>
  <c r="F72" i="1"/>
  <c r="F59" i="1"/>
  <c r="F46" i="1"/>
  <c r="F30" i="1"/>
  <c r="F11" i="1"/>
  <c r="AO65" i="3"/>
  <c r="AR49" i="3"/>
  <c r="BI45" i="3"/>
  <c r="R43" i="3"/>
  <c r="CS40" i="3"/>
  <c r="BM38" i="3"/>
  <c r="BG36" i="3"/>
  <c r="CC34" i="3"/>
  <c r="CI32" i="3"/>
  <c r="S31" i="3"/>
  <c r="BD29" i="3"/>
  <c r="BO27" i="3"/>
  <c r="G26" i="3"/>
  <c r="AE24" i="3"/>
  <c r="BC22" i="3"/>
  <c r="CN20" i="3"/>
  <c r="AC19" i="3"/>
  <c r="BO17" i="3"/>
  <c r="T16" i="3"/>
  <c r="BF14" i="3"/>
  <c r="K13" i="3"/>
  <c r="BI11" i="3"/>
  <c r="N10" i="3"/>
  <c r="AN8" i="3"/>
  <c r="E71" i="2"/>
  <c r="E59" i="2"/>
  <c r="E47" i="2"/>
  <c r="E35" i="2"/>
  <c r="E23" i="2"/>
  <c r="E11" i="2"/>
  <c r="E122" i="1"/>
  <c r="E107" i="1"/>
  <c r="E92" i="1"/>
  <c r="E80" i="1"/>
  <c r="E64" i="1"/>
  <c r="G22" i="6"/>
  <c r="AT59" i="3"/>
  <c r="BF48" i="3"/>
  <c r="AJ45" i="3"/>
  <c r="CS42" i="3"/>
  <c r="BH40" i="3"/>
  <c r="AT38" i="3"/>
  <c r="AR36" i="3"/>
  <c r="AX34" i="3"/>
  <c r="AR32" i="3"/>
  <c r="BX30" i="3"/>
  <c r="P29" i="3"/>
  <c r="AN27" i="3"/>
  <c r="BY25" i="3"/>
  <c r="Q24" i="3"/>
  <c r="AN22" i="3"/>
  <c r="BY20" i="3"/>
  <c r="CK18" i="3"/>
  <c r="AP17" i="3"/>
  <c r="CB15" i="3"/>
  <c r="AG14" i="3"/>
  <c r="BS12" i="3"/>
  <c r="X11" i="3"/>
  <c r="BV9" i="3"/>
  <c r="AA8" i="3"/>
  <c r="D68" i="2"/>
  <c r="D56" i="2"/>
  <c r="D44" i="2"/>
  <c r="D32" i="2"/>
  <c r="D20" i="2"/>
  <c r="D8" i="2"/>
  <c r="D118" i="1"/>
  <c r="D103" i="1"/>
  <c r="D89" i="1"/>
  <c r="D75" i="1"/>
  <c r="D61" i="1"/>
  <c r="D48" i="1"/>
  <c r="D33" i="1"/>
  <c r="AA65" i="3"/>
  <c r="G51" i="3"/>
  <c r="AV46" i="3"/>
  <c r="BU43" i="3"/>
  <c r="AO57" i="3"/>
  <c r="AI60" i="3"/>
  <c r="AH60" i="3"/>
  <c r="CE58" i="3"/>
  <c r="CA61" i="3"/>
  <c r="R39" i="3"/>
  <c r="W48" i="3"/>
  <c r="D56" i="7"/>
  <c r="CL67" i="3"/>
  <c r="AV70" i="3"/>
  <c r="V71" i="3"/>
  <c r="CQ50" i="3"/>
  <c r="AU47" i="3"/>
  <c r="BT37" i="3"/>
  <c r="BT30" i="3"/>
  <c r="CE23" i="3"/>
  <c r="CG18" i="3"/>
  <c r="E14" i="3"/>
  <c r="AH9" i="3"/>
  <c r="Q53" i="3"/>
  <c r="CN41" i="3"/>
  <c r="BJ35" i="3"/>
  <c r="AE30" i="3"/>
  <c r="S25" i="3"/>
  <c r="V20" i="3"/>
  <c r="BW15" i="3"/>
  <c r="CB10" i="3"/>
  <c r="L69" i="3"/>
  <c r="E44" i="3"/>
  <c r="BC37" i="3"/>
  <c r="AX32" i="3"/>
  <c r="AO28" i="3"/>
  <c r="AM26" i="3"/>
  <c r="BX24" i="3"/>
  <c r="CU22" i="3"/>
  <c r="AM21" i="3"/>
  <c r="BR19" i="3"/>
  <c r="W18" i="3"/>
  <c r="BU16" i="3"/>
  <c r="Z15" i="3"/>
  <c r="AZ13" i="3"/>
  <c r="CL11" i="3"/>
  <c r="AE10" i="3"/>
  <c r="CC8" i="3"/>
  <c r="V7" i="3"/>
  <c r="E63" i="3"/>
  <c r="BB49" i="3"/>
  <c r="CH45" i="3"/>
  <c r="E43" i="3"/>
  <c r="BO40" i="3"/>
  <c r="AI38" i="3"/>
  <c r="AI36" i="3"/>
  <c r="BE34" i="3"/>
  <c r="BY32" i="3"/>
  <c r="K31" i="3"/>
  <c r="AI29" i="3"/>
  <c r="BS27" i="3"/>
  <c r="K26" i="3"/>
  <c r="V24" i="3"/>
  <c r="BG22" i="3"/>
  <c r="CE20" i="3"/>
  <c r="AG19" i="3"/>
  <c r="BS17" i="3"/>
  <c r="X16" i="3"/>
  <c r="BV14" i="3"/>
  <c r="AA13" i="3"/>
  <c r="AO11" i="3"/>
  <c r="CA9" i="3"/>
  <c r="AF8" i="3"/>
  <c r="G56" i="6"/>
  <c r="CE59" i="3"/>
  <c r="BT48" i="3"/>
  <c r="AT45" i="3"/>
  <c r="BL42" i="3"/>
  <c r="AD40" i="3"/>
  <c r="CE37" i="3"/>
  <c r="F36" i="3"/>
  <c r="Z34" i="3"/>
  <c r="AV32" i="3"/>
  <c r="AO30" i="3"/>
  <c r="BM28" i="3"/>
  <c r="E27" i="3"/>
  <c r="AC25" i="3"/>
  <c r="BA23" i="3"/>
  <c r="CK21" i="3"/>
  <c r="AE20" i="3"/>
  <c r="CC18" i="3"/>
  <c r="V17" i="3"/>
  <c r="BT15" i="3"/>
  <c r="Y14" i="3"/>
  <c r="BW12" i="3"/>
  <c r="CK10" i="3"/>
  <c r="AP9" i="3"/>
  <c r="CB7" i="3"/>
  <c r="H67" i="2"/>
  <c r="H55" i="2"/>
  <c r="H43" i="2"/>
  <c r="H31" i="2"/>
  <c r="H19" i="2"/>
  <c r="H7" i="2"/>
  <c r="AF61" i="3"/>
  <c r="J49" i="3"/>
  <c r="BK45" i="3"/>
  <c r="W43" i="3"/>
  <c r="BK40" i="3"/>
  <c r="AY38" i="3"/>
  <c r="AU36" i="3"/>
  <c r="BQ34" i="3"/>
  <c r="BW32" i="3"/>
  <c r="CN30" i="3"/>
  <c r="AF29" i="3"/>
  <c r="BQ27" i="3"/>
  <c r="CB25" i="3"/>
  <c r="T24" i="3"/>
  <c r="AR22" i="3"/>
  <c r="AP20" i="3"/>
  <c r="CB18" i="3"/>
  <c r="AG17" i="3"/>
  <c r="BS15" i="3"/>
  <c r="X14" i="3"/>
  <c r="BV12" i="3"/>
  <c r="AA11" i="3"/>
  <c r="AO9" i="3"/>
  <c r="CA7" i="3"/>
  <c r="G67" i="2"/>
  <c r="G55" i="2"/>
  <c r="G43" i="2"/>
  <c r="G31" i="2"/>
  <c r="G19" i="2"/>
  <c r="G7" i="2"/>
  <c r="G116" i="1"/>
  <c r="G102" i="1"/>
  <c r="G88" i="1"/>
  <c r="G73" i="1"/>
  <c r="G60" i="1"/>
  <c r="G47" i="1"/>
  <c r="G32" i="1"/>
  <c r="G13" i="1"/>
  <c r="BH68" i="3"/>
  <c r="BZ52" i="3"/>
  <c r="BZ46" i="3"/>
  <c r="T44" i="3"/>
  <c r="CI41" i="3"/>
  <c r="BC39" i="3"/>
  <c r="AY37" i="3"/>
  <c r="BE35" i="3"/>
  <c r="CA33" i="3"/>
  <c r="CH31" i="3"/>
  <c r="M30" i="3"/>
  <c r="AX28" i="3"/>
  <c r="BH26" i="3"/>
  <c r="CS24" i="3"/>
  <c r="AK23" i="3"/>
  <c r="BI21" i="3"/>
  <c r="E20" i="3"/>
  <c r="AQ18" i="3"/>
  <c r="CO16" i="3"/>
  <c r="AH15" i="3"/>
  <c r="CF13" i="3"/>
  <c r="AK12" i="3"/>
  <c r="CI10" i="3"/>
  <c r="P9" i="3"/>
  <c r="BB7" i="3"/>
  <c r="F65" i="2"/>
  <c r="F53" i="2"/>
  <c r="F41" i="2"/>
  <c r="F29" i="2"/>
  <c r="F17" i="2"/>
  <c r="F128" i="1"/>
  <c r="F113" i="1"/>
  <c r="F99" i="1"/>
  <c r="F86" i="1"/>
  <c r="F71" i="1"/>
  <c r="F58" i="1"/>
  <c r="F45" i="1"/>
  <c r="F28" i="1"/>
  <c r="F10" i="1"/>
  <c r="AR62" i="3"/>
  <c r="G49" i="3"/>
  <c r="AK45" i="3"/>
  <c r="CT42" i="3"/>
  <c r="BY40" i="3"/>
  <c r="AU38" i="3"/>
  <c r="AS36" i="3"/>
  <c r="BO34" i="3"/>
  <c r="BU32" i="3"/>
  <c r="F31" i="3"/>
  <c r="AQ29" i="3"/>
  <c r="BB27" i="3"/>
  <c r="BZ25" i="3"/>
  <c r="R24" i="3"/>
  <c r="AP22" i="3"/>
  <c r="BZ20" i="3"/>
  <c r="Q19" i="3"/>
  <c r="BC17" i="3"/>
  <c r="H16" i="3"/>
  <c r="AT14" i="3"/>
  <c r="CR12" i="3"/>
  <c r="AW11" i="3"/>
  <c r="CU9" i="3"/>
  <c r="AB8" i="3"/>
  <c r="E70" i="2"/>
  <c r="E58" i="2"/>
  <c r="E46" i="2"/>
  <c r="E34" i="2"/>
  <c r="E22" i="2"/>
  <c r="E10" i="2"/>
  <c r="E121" i="1"/>
  <c r="E106" i="1"/>
  <c r="E91" i="1"/>
  <c r="E79" i="1"/>
  <c r="E63" i="1"/>
  <c r="M56" i="4"/>
  <c r="CR57" i="3"/>
  <c r="V48" i="3"/>
  <c r="O45" i="3"/>
  <c r="BY42" i="3"/>
  <c r="AP40" i="3"/>
  <c r="AD38" i="3"/>
  <c r="AD36" i="3"/>
  <c r="AJ34" i="3"/>
  <c r="AB32" i="3"/>
  <c r="BK30" i="3"/>
  <c r="CI28" i="3"/>
  <c r="AA27" i="3"/>
  <c r="BL25" i="3"/>
  <c r="CI23" i="3"/>
  <c r="AA22" i="3"/>
  <c r="BL20" i="3"/>
  <c r="BY18" i="3"/>
  <c r="AD17" i="3"/>
  <c r="BP15" i="3"/>
  <c r="U14" i="3"/>
  <c r="BG12" i="3"/>
  <c r="L11" i="3"/>
  <c r="BJ9" i="3"/>
  <c r="O8" i="3"/>
  <c r="D67" i="2"/>
  <c r="D55" i="2"/>
  <c r="D43" i="2"/>
  <c r="D31" i="2"/>
  <c r="D19" i="2"/>
  <c r="D7" i="2"/>
  <c r="D116" i="1"/>
  <c r="D102" i="1"/>
  <c r="D88" i="1"/>
  <c r="D73" i="1"/>
  <c r="D60" i="1"/>
  <c r="D47" i="1"/>
  <c r="D32" i="1"/>
  <c r="BY63" i="3"/>
  <c r="AO50" i="3"/>
  <c r="V46" i="3"/>
  <c r="BA43" i="3"/>
  <c r="N41" i="3"/>
  <c r="V40" i="3"/>
  <c r="AE52" i="3"/>
  <c r="BA51" i="3"/>
  <c r="AB53" i="3"/>
  <c r="BH56" i="3"/>
  <c r="F26" i="6"/>
  <c r="CI45" i="3"/>
  <c r="D23" i="4"/>
  <c r="BS62" i="3"/>
  <c r="BX66" i="3"/>
  <c r="Y68" i="3"/>
  <c r="H49" i="3"/>
  <c r="BS45" i="3"/>
  <c r="BP36" i="3"/>
  <c r="BY29" i="3"/>
  <c r="BW22" i="3"/>
  <c r="CT17" i="3"/>
  <c r="R13" i="3"/>
  <c r="AU8" i="3"/>
  <c r="CF48" i="3"/>
  <c r="BQ40" i="3"/>
  <c r="BG34" i="3"/>
  <c r="AK29" i="3"/>
  <c r="X24" i="3"/>
  <c r="AI19" i="3"/>
  <c r="BL14" i="3"/>
  <c r="CO9" i="3"/>
  <c r="BS58" i="3"/>
  <c r="BN42" i="3"/>
  <c r="AO37" i="3"/>
  <c r="AJ32" i="3"/>
  <c r="AB28" i="3"/>
  <c r="Z26" i="3"/>
  <c r="BJ24" i="3"/>
  <c r="CH22" i="3"/>
  <c r="Z21" i="3"/>
  <c r="BF19" i="3"/>
  <c r="K18" i="3"/>
  <c r="BI16" i="3"/>
  <c r="N15" i="3"/>
  <c r="AN13" i="3"/>
  <c r="BZ11" i="3"/>
  <c r="S10" i="3"/>
  <c r="BQ8" i="3"/>
  <c r="J7" i="3"/>
  <c r="BC61" i="3"/>
  <c r="L49" i="3"/>
  <c r="BO45" i="3"/>
  <c r="CG42" i="3"/>
  <c r="AW40" i="3"/>
  <c r="S38" i="3"/>
  <c r="U36" i="3"/>
  <c r="AQ34" i="3"/>
  <c r="BK32" i="3"/>
  <c r="CQ30" i="3"/>
  <c r="U29" i="3"/>
  <c r="BF27" i="3"/>
  <c r="CQ25" i="3"/>
  <c r="I24" i="3"/>
  <c r="AT22" i="3"/>
  <c r="BR20" i="3"/>
  <c r="U19" i="3"/>
  <c r="BG17" i="3"/>
  <c r="L16" i="3"/>
  <c r="BJ14" i="3"/>
  <c r="O13" i="3"/>
  <c r="AC11" i="3"/>
  <c r="BO9" i="3"/>
  <c r="T8" i="3"/>
  <c r="H69" i="4"/>
  <c r="AJ58" i="3"/>
  <c r="AJ48" i="3"/>
  <c r="V45" i="3"/>
  <c r="AT42" i="3"/>
  <c r="N40" i="3"/>
  <c r="BP37" i="3"/>
  <c r="CK35" i="3"/>
  <c r="L34" i="3"/>
  <c r="AH32" i="3"/>
  <c r="AB30" i="3"/>
  <c r="AZ28" i="3"/>
  <c r="CK26" i="3"/>
  <c r="P25" i="3"/>
  <c r="AM23" i="3"/>
  <c r="BX21" i="3"/>
  <c r="S20" i="3"/>
  <c r="BQ18" i="3"/>
  <c r="J17" i="3"/>
  <c r="BH15" i="3"/>
  <c r="M14" i="3"/>
  <c r="BK12" i="3"/>
  <c r="BY10" i="3"/>
  <c r="AD9" i="3"/>
  <c r="BP7" i="3"/>
  <c r="H66" i="2"/>
  <c r="H54" i="2"/>
  <c r="H42" i="2"/>
  <c r="H30" i="2"/>
  <c r="H18" i="2"/>
  <c r="I56" i="14"/>
  <c r="CD59" i="3"/>
  <c r="BS48" i="3"/>
  <c r="AQ45" i="3"/>
  <c r="CD42" i="3"/>
  <c r="AS40" i="3"/>
  <c r="AG38" i="3"/>
  <c r="AG36" i="3"/>
  <c r="BC34" i="3"/>
  <c r="BI32" i="3"/>
  <c r="CA30" i="3"/>
  <c r="S29" i="3"/>
  <c r="BD27" i="3"/>
  <c r="BO25" i="3"/>
  <c r="G24" i="3"/>
  <c r="AE22" i="3"/>
  <c r="AD20" i="3"/>
  <c r="BP18" i="3"/>
  <c r="U17" i="3"/>
  <c r="BG15" i="3"/>
  <c r="L14" i="3"/>
  <c r="BJ12" i="3"/>
  <c r="O11" i="3"/>
  <c r="AC9" i="3"/>
  <c r="BO7" i="3"/>
  <c r="G66" i="2"/>
  <c r="G54" i="2"/>
  <c r="G42" i="2"/>
  <c r="G30" i="2"/>
  <c r="G18" i="2"/>
  <c r="G129" i="1"/>
  <c r="G114" i="1"/>
  <c r="G101" i="1"/>
  <c r="G87" i="1"/>
  <c r="G72" i="1"/>
  <c r="G59" i="1"/>
  <c r="G46" i="1"/>
  <c r="G30" i="1"/>
  <c r="G11" i="1"/>
  <c r="M67" i="3"/>
  <c r="AC51" i="3"/>
  <c r="AY46" i="3"/>
  <c r="CT43" i="3"/>
  <c r="BS41" i="3"/>
  <c r="AM39" i="3"/>
  <c r="AI37" i="3"/>
  <c r="AQ35" i="3"/>
  <c r="BK33" i="3"/>
  <c r="BU31" i="3"/>
  <c r="CS29" i="3"/>
  <c r="AK28" i="3"/>
  <c r="AU26" i="3"/>
  <c r="CF24" i="3"/>
  <c r="X23" i="3"/>
  <c r="AV21" i="3"/>
  <c r="CL19" i="3"/>
  <c r="AE18" i="3"/>
  <c r="CC16" i="3"/>
  <c r="V15" i="3"/>
  <c r="BT13" i="3"/>
  <c r="Y12" i="3"/>
  <c r="BW10" i="3"/>
  <c r="CK8" i="3"/>
  <c r="AP7" i="3"/>
  <c r="F64" i="2"/>
  <c r="F52" i="2"/>
  <c r="F40" i="2"/>
  <c r="F28" i="2"/>
  <c r="F16" i="2"/>
  <c r="F127" i="1"/>
  <c r="F112" i="1"/>
  <c r="F98" i="1"/>
  <c r="F85" i="1"/>
  <c r="F70" i="1"/>
  <c r="F57" i="1"/>
  <c r="F44" i="1"/>
  <c r="F26" i="1"/>
  <c r="F9" i="1"/>
  <c r="AU59" i="3"/>
  <c r="BP48" i="3"/>
  <c r="P45" i="3"/>
  <c r="BZ42" i="3"/>
  <c r="BI40" i="3"/>
  <c r="AE38" i="3"/>
  <c r="AE36" i="3"/>
  <c r="AY34" i="3"/>
  <c r="BG32" i="3"/>
  <c r="CL30" i="3"/>
  <c r="AD29" i="3"/>
  <c r="AO27" i="3"/>
  <c r="BM25" i="3"/>
  <c r="E24" i="3"/>
  <c r="AB22" i="3"/>
  <c r="BM20" i="3"/>
  <c r="E19" i="3"/>
  <c r="AQ17" i="3"/>
  <c r="CO15" i="3"/>
  <c r="AH14" i="3"/>
  <c r="CF12" i="3"/>
  <c r="AK11" i="3"/>
  <c r="CI9" i="3"/>
  <c r="P8" i="3"/>
  <c r="E69" i="2"/>
  <c r="E57" i="2"/>
  <c r="E45" i="2"/>
  <c r="E33" i="2"/>
  <c r="E21" i="2"/>
  <c r="E9" i="2"/>
  <c r="E119" i="1"/>
  <c r="E104" i="1"/>
  <c r="E90" i="1"/>
  <c r="E77" i="1"/>
  <c r="E62" i="1"/>
  <c r="P26" i="4"/>
  <c r="AW56" i="3"/>
  <c r="CF47" i="3"/>
  <c r="CQ44" i="3"/>
  <c r="BC42" i="3"/>
  <c r="Z40" i="3"/>
  <c r="K38" i="3"/>
  <c r="P36" i="3"/>
  <c r="V34" i="3"/>
  <c r="N32" i="3"/>
  <c r="AX30" i="3"/>
  <c r="BV28" i="3"/>
  <c r="N27" i="3"/>
  <c r="AY25" i="3"/>
  <c r="BV23" i="3"/>
  <c r="N22" i="3"/>
  <c r="AY20" i="3"/>
  <c r="BM18" i="3"/>
  <c r="R17" i="3"/>
  <c r="BD15" i="3"/>
  <c r="I14" i="3"/>
  <c r="AU12" i="3"/>
  <c r="CS10" i="3"/>
  <c r="AX9" i="3"/>
  <c r="BX7" i="3"/>
  <c r="D66" i="2"/>
  <c r="D54" i="2"/>
  <c r="D42" i="2"/>
  <c r="D30" i="2"/>
  <c r="D18" i="2"/>
  <c r="D129" i="1"/>
  <c r="D114" i="1"/>
  <c r="D101" i="1"/>
  <c r="D87" i="1"/>
  <c r="D72" i="1"/>
  <c r="D59" i="1"/>
  <c r="D46" i="1"/>
  <c r="D30" i="1"/>
  <c r="AD62" i="3"/>
  <c r="BT49" i="3"/>
  <c r="CT45" i="3"/>
  <c r="AJ43" i="3"/>
  <c r="BT38" i="3"/>
  <c r="CO50" i="3"/>
  <c r="U51" i="3"/>
  <c r="CK52" i="3"/>
  <c r="X56" i="3"/>
  <c r="F10" i="6"/>
  <c r="BT45" i="3"/>
  <c r="R19" i="4"/>
  <c r="AI62" i="3"/>
  <c r="CL64" i="3"/>
  <c r="BW66" i="3"/>
  <c r="AG48" i="3"/>
  <c r="CH44" i="3"/>
  <c r="J36" i="3"/>
  <c r="Y29" i="3"/>
  <c r="AJ22" i="3"/>
  <c r="BJ17" i="3"/>
  <c r="BO12" i="3"/>
  <c r="K8" i="3"/>
  <c r="BY47" i="3"/>
  <c r="Q40" i="3"/>
  <c r="O34" i="3"/>
  <c r="CC28" i="3"/>
  <c r="CD23" i="3"/>
  <c r="CR18" i="3"/>
  <c r="AB14" i="3"/>
  <c r="BE9" i="3"/>
  <c r="CT54" i="3"/>
  <c r="L42" i="3"/>
  <c r="AJ36" i="3"/>
  <c r="CL31" i="3"/>
  <c r="O28" i="3"/>
  <c r="L26" i="3"/>
  <c r="AW24" i="3"/>
  <c r="BU22" i="3"/>
  <c r="M21" i="3"/>
  <c r="AT19" i="3"/>
  <c r="CR17" i="3"/>
  <c r="AW16" i="3"/>
  <c r="CU14" i="3"/>
  <c r="AB13" i="3"/>
  <c r="BN11" i="3"/>
  <c r="G10" i="3"/>
  <c r="BE8" i="3"/>
  <c r="H8" i="20"/>
  <c r="H60" i="3"/>
  <c r="BU48" i="3"/>
  <c r="AU45" i="3"/>
  <c r="BM42" i="3"/>
  <c r="AE40" i="3"/>
  <c r="CF37" i="3"/>
  <c r="G36" i="3"/>
  <c r="AA34" i="3"/>
  <c r="AW32" i="3"/>
  <c r="CD30" i="3"/>
  <c r="H29" i="3"/>
  <c r="AS27" i="3"/>
  <c r="CD25" i="3"/>
  <c r="CO23" i="3"/>
  <c r="AG22" i="3"/>
  <c r="BE20" i="3"/>
  <c r="I19" i="3"/>
  <c r="AU17" i="3"/>
  <c r="CS15" i="3"/>
  <c r="AX14" i="3"/>
  <c r="BX12" i="3"/>
  <c r="Q11" i="3"/>
  <c r="BC9" i="3"/>
  <c r="H8" i="3"/>
  <c r="F35" i="4"/>
  <c r="CH56" i="3"/>
  <c r="CS47" i="3"/>
  <c r="CU44" i="3"/>
  <c r="Z42" i="3"/>
  <c r="CO39" i="3"/>
  <c r="BA37" i="3"/>
  <c r="BU35" i="3"/>
  <c r="CQ33" i="3"/>
  <c r="T32" i="3"/>
  <c r="O30" i="3"/>
  <c r="AM28" i="3"/>
  <c r="BX26" i="3"/>
  <c r="CH24" i="3"/>
  <c r="Z23" i="3"/>
  <c r="BK21" i="3"/>
  <c r="G20" i="3"/>
  <c r="BE18" i="3"/>
  <c r="CQ16" i="3"/>
  <c r="AV15" i="3"/>
  <c r="CT13" i="3"/>
  <c r="AY12" i="3"/>
  <c r="BM10" i="3"/>
  <c r="R9" i="3"/>
  <c r="BD7" i="3"/>
  <c r="H65" i="2"/>
  <c r="H53" i="2"/>
  <c r="H41" i="2"/>
  <c r="H29" i="2"/>
  <c r="H17" i="2"/>
  <c r="L47" i="6"/>
  <c r="AI58" i="3"/>
  <c r="AI48" i="3"/>
  <c r="U45" i="3"/>
  <c r="BK42" i="3"/>
  <c r="AC40" i="3"/>
  <c r="Q38" i="3"/>
  <c r="S36" i="3"/>
  <c r="AM34" i="3"/>
  <c r="AU32" i="3"/>
  <c r="BN30" i="3"/>
  <c r="F29" i="3"/>
  <c r="AQ27" i="3"/>
  <c r="BB25" i="3"/>
  <c r="BZ23" i="3"/>
  <c r="R22" i="3"/>
  <c r="R20" i="3"/>
  <c r="BD18" i="3"/>
  <c r="I17" i="3"/>
  <c r="AU15" i="3"/>
  <c r="CS13" i="3"/>
  <c r="AX12" i="3"/>
  <c r="BX10" i="3"/>
  <c r="Q9" i="3"/>
  <c r="BC7" i="3"/>
  <c r="G65" i="2"/>
  <c r="G53" i="2"/>
  <c r="G41" i="2"/>
  <c r="G29" i="2"/>
  <c r="G17" i="2"/>
  <c r="G128" i="1"/>
  <c r="G113" i="1"/>
  <c r="G99" i="1"/>
  <c r="G86" i="1"/>
  <c r="G71" i="1"/>
  <c r="G58" i="1"/>
  <c r="G45" i="1"/>
  <c r="G28" i="1"/>
  <c r="G10" i="1"/>
  <c r="BK65" i="3"/>
  <c r="AU50" i="3"/>
  <c r="AD46" i="3"/>
  <c r="BZ43" i="3"/>
  <c r="AY41" i="3"/>
  <c r="U39" i="3"/>
  <c r="U37" i="3"/>
  <c r="AC35" i="3"/>
  <c r="AW33" i="3"/>
  <c r="BH31" i="3"/>
  <c r="CF29" i="3"/>
  <c r="X28" i="3"/>
  <c r="AH26" i="3"/>
  <c r="BS24" i="3"/>
  <c r="K23" i="3"/>
  <c r="AI21" i="3"/>
  <c r="BZ19" i="3"/>
  <c r="S18" i="3"/>
  <c r="BQ16" i="3"/>
  <c r="J15" i="3"/>
  <c r="BH13" i="3"/>
  <c r="M12" i="3"/>
  <c r="BK10" i="3"/>
  <c r="BY8" i="3"/>
  <c r="AD7" i="3"/>
  <c r="F63" i="2"/>
  <c r="F51" i="2"/>
  <c r="F39" i="2"/>
  <c r="F27" i="2"/>
  <c r="F15" i="2"/>
  <c r="F126" i="1"/>
  <c r="F111" i="1"/>
  <c r="F97" i="1"/>
  <c r="F84" i="1"/>
  <c r="F68" i="1"/>
  <c r="F56" i="1"/>
  <c r="F43" i="1"/>
  <c r="F25" i="1"/>
  <c r="F8" i="1"/>
  <c r="CS57" i="3"/>
  <c r="AF48" i="3"/>
  <c r="CR44" i="3"/>
  <c r="BF42" i="3"/>
  <c r="AQ40" i="3"/>
  <c r="O38" i="3"/>
  <c r="Q36" i="3"/>
  <c r="AK34" i="3"/>
  <c r="AS32" i="3"/>
  <c r="BY30" i="3"/>
  <c r="Q29" i="3"/>
  <c r="AB27" i="3"/>
  <c r="AZ25" i="3"/>
  <c r="CK23" i="3"/>
  <c r="O22" i="3"/>
  <c r="AZ20" i="3"/>
  <c r="CL18" i="3"/>
  <c r="AE17" i="3"/>
  <c r="CC15" i="3"/>
  <c r="V14" i="3"/>
  <c r="BT12" i="3"/>
  <c r="Y11" i="3"/>
  <c r="BW9" i="3"/>
  <c r="CK7" i="3"/>
  <c r="E68" i="2"/>
  <c r="E56" i="2"/>
  <c r="E44" i="2"/>
  <c r="E32" i="2"/>
  <c r="E20" i="2"/>
  <c r="E8" i="2"/>
  <c r="E118" i="1"/>
  <c r="E103" i="1"/>
  <c r="E89" i="1"/>
  <c r="E75" i="1"/>
  <c r="E61" i="1"/>
  <c r="D7" i="4"/>
  <c r="AL55" i="3"/>
  <c r="BA47" i="3"/>
  <c r="BW44" i="3"/>
  <c r="AL42" i="3"/>
  <c r="H40" i="3"/>
  <c r="CO37" i="3"/>
  <c r="CS35" i="3"/>
  <c r="H34" i="3"/>
  <c r="CS31" i="3"/>
  <c r="AK30" i="3"/>
  <c r="BI28" i="3"/>
  <c r="CT26" i="3"/>
  <c r="AK25" i="3"/>
  <c r="BI23" i="3"/>
  <c r="CT21" i="3"/>
  <c r="AM20" i="3"/>
  <c r="BA18" i="3"/>
  <c r="F17" i="3"/>
  <c r="AR15" i="3"/>
  <c r="CD13" i="3"/>
  <c r="AI12" i="3"/>
  <c r="CG10" i="3"/>
  <c r="AL9" i="3"/>
  <c r="BL7" i="3"/>
  <c r="D65" i="2"/>
  <c r="D53" i="2"/>
  <c r="D41" i="2"/>
  <c r="D29" i="2"/>
  <c r="D17" i="2"/>
  <c r="D128" i="1"/>
  <c r="D113" i="1"/>
  <c r="D99" i="1"/>
  <c r="D86" i="1"/>
  <c r="D71" i="1"/>
  <c r="D58" i="1"/>
  <c r="D45" i="1"/>
  <c r="D28" i="1"/>
  <c r="CB60" i="3"/>
  <c r="AF49" i="3"/>
  <c r="T32" i="4"/>
  <c r="F35" i="5"/>
  <c r="BG46" i="3"/>
  <c r="CS48" i="3"/>
  <c r="CE50" i="3"/>
  <c r="AW72" i="3"/>
  <c r="Z43" i="3"/>
  <c r="CS67" i="3"/>
  <c r="BY56" i="3"/>
  <c r="AQ63" i="3"/>
  <c r="AM66" i="3"/>
  <c r="M48" i="3"/>
  <c r="BP44" i="3"/>
  <c r="CO35" i="3"/>
  <c r="L29" i="3"/>
  <c r="W22" i="3"/>
  <c r="AX17" i="3"/>
  <c r="BC12" i="3"/>
  <c r="CR7" i="3"/>
  <c r="AS47" i="3"/>
  <c r="CT39" i="3"/>
  <c r="CT33" i="3"/>
  <c r="BP28" i="3"/>
  <c r="BQ23" i="3"/>
  <c r="CF18" i="3"/>
  <c r="P14" i="3"/>
  <c r="AS9" i="3"/>
  <c r="N54" i="3"/>
  <c r="BW41" i="3"/>
  <c r="V36" i="3"/>
  <c r="BY31" i="3"/>
  <c r="CH27" i="3"/>
  <c r="CR25" i="3"/>
  <c r="AJ24" i="3"/>
  <c r="BH22" i="3"/>
  <c r="CS20" i="3"/>
  <c r="AH19" i="3"/>
  <c r="CF17" i="3"/>
  <c r="AK16" i="3"/>
  <c r="CI14" i="3"/>
  <c r="P13" i="3"/>
  <c r="BB11" i="3"/>
  <c r="CN9" i="3"/>
  <c r="AS8" i="3"/>
  <c r="D8" i="7"/>
  <c r="BF58" i="3"/>
  <c r="AK48" i="3"/>
  <c r="W45" i="3"/>
  <c r="AV42" i="3"/>
  <c r="O40" i="3"/>
  <c r="BQ37" i="3"/>
  <c r="CL35" i="3"/>
  <c r="M34" i="3"/>
  <c r="AI32" i="3"/>
  <c r="BP30" i="3"/>
  <c r="CN28" i="3"/>
  <c r="AF27" i="3"/>
  <c r="BQ25" i="3"/>
  <c r="CB23" i="3"/>
  <c r="T22" i="3"/>
  <c r="AR20" i="3"/>
  <c r="CD18" i="3"/>
  <c r="AI17" i="3"/>
  <c r="CG15" i="3"/>
  <c r="AL14" i="3"/>
  <c r="BL12" i="3"/>
  <c r="E11" i="3"/>
  <c r="AQ9" i="3"/>
  <c r="CO7" i="3"/>
  <c r="L13" i="4"/>
  <c r="BU55" i="3"/>
  <c r="BO47" i="3"/>
  <c r="CD44" i="3"/>
  <c r="J42" i="3"/>
  <c r="BY39" i="3"/>
  <c r="AM37" i="3"/>
  <c r="BG35" i="3"/>
  <c r="CC33" i="3"/>
  <c r="BW31" i="3"/>
  <c r="CU29" i="3"/>
  <c r="Z28" i="3"/>
  <c r="BK26" i="3"/>
  <c r="BU24" i="3"/>
  <c r="M23" i="3"/>
  <c r="AX21" i="3"/>
  <c r="CN19" i="3"/>
  <c r="AS18" i="3"/>
  <c r="CE16" i="3"/>
  <c r="AJ15" i="3"/>
  <c r="CH13" i="3"/>
  <c r="AM12" i="3"/>
  <c r="BA10" i="3"/>
  <c r="F9" i="3"/>
  <c r="AR7" i="3"/>
  <c r="H64" i="2"/>
  <c r="H52" i="2"/>
  <c r="H40" i="2"/>
  <c r="H28" i="2"/>
  <c r="H16" i="2"/>
  <c r="D33" i="4"/>
  <c r="CG56" i="3"/>
  <c r="CR47" i="3"/>
  <c r="CT44" i="3"/>
  <c r="AO42" i="3"/>
  <c r="M40" i="3"/>
  <c r="CU37" i="3"/>
  <c r="E36" i="3"/>
  <c r="Y34" i="3"/>
  <c r="AG32" i="3"/>
  <c r="BA30" i="3"/>
  <c r="CL28" i="3"/>
  <c r="AD27" i="3"/>
  <c r="AO25" i="3"/>
  <c r="BM23" i="3"/>
  <c r="BW21" i="3"/>
  <c r="F20" i="3"/>
  <c r="AR18" i="3"/>
  <c r="CD16" i="3"/>
  <c r="AI15" i="3"/>
  <c r="CG13" i="3"/>
  <c r="AL12" i="3"/>
  <c r="BL10" i="3"/>
  <c r="E9" i="3"/>
  <c r="AQ7" i="3"/>
  <c r="G64" i="2"/>
  <c r="G52" i="2"/>
  <c r="G40" i="2"/>
  <c r="G28" i="2"/>
  <c r="G16" i="2"/>
  <c r="G127" i="1"/>
  <c r="G112" i="1"/>
  <c r="G98" i="1"/>
  <c r="G85" i="1"/>
  <c r="G70" i="1"/>
  <c r="G57" i="1"/>
  <c r="G44" i="1"/>
  <c r="G26" i="1"/>
  <c r="G9" i="1"/>
  <c r="P64" i="3"/>
  <c r="CN49" i="3"/>
  <c r="F46" i="3"/>
  <c r="BI43" i="3"/>
  <c r="AI41" i="3"/>
  <c r="E39" i="3"/>
  <c r="G37" i="3"/>
  <c r="M35" i="3"/>
  <c r="AI33" i="3"/>
  <c r="AU31" i="3"/>
  <c r="BS29" i="3"/>
  <c r="J28" i="3"/>
  <c r="U26" i="3"/>
  <c r="BF24" i="3"/>
  <c r="CQ22" i="3"/>
  <c r="V21" i="3"/>
  <c r="BN19" i="3"/>
  <c r="G18" i="3"/>
  <c r="BE16" i="3"/>
  <c r="CQ14" i="3"/>
  <c r="AV13" i="3"/>
  <c r="CT11" i="3"/>
  <c r="AY10" i="3"/>
  <c r="BM8" i="3"/>
  <c r="R7" i="3"/>
  <c r="F62" i="2"/>
  <c r="F50" i="2"/>
  <c r="F38" i="2"/>
  <c r="F26" i="2"/>
  <c r="F14" i="2"/>
  <c r="F125" i="1"/>
  <c r="F110" i="1"/>
  <c r="F96" i="1"/>
  <c r="F83" i="1"/>
  <c r="F67" i="1"/>
  <c r="F55" i="1"/>
  <c r="F42" i="1"/>
  <c r="F23" i="1"/>
  <c r="F7" i="1"/>
  <c r="AX56" i="3"/>
  <c r="CO47" i="3"/>
  <c r="BX44" i="3"/>
  <c r="AM42" i="3"/>
  <c r="AA40" i="3"/>
  <c r="CA37" i="3"/>
  <c r="CT35" i="3"/>
  <c r="W34" i="3"/>
  <c r="AC32" i="3"/>
  <c r="BL30" i="3"/>
  <c r="BW28" i="3"/>
  <c r="O27" i="3"/>
  <c r="AM25" i="3"/>
  <c r="BW23" i="3"/>
  <c r="CU21" i="3"/>
  <c r="AN20" i="3"/>
  <c r="BZ18" i="3"/>
  <c r="S17" i="3"/>
  <c r="BQ15" i="3"/>
  <c r="J14" i="3"/>
  <c r="BH12" i="3"/>
  <c r="M11" i="3"/>
  <c r="BK9" i="3"/>
  <c r="BY7" i="3"/>
  <c r="E67" i="2"/>
  <c r="E55" i="2"/>
  <c r="E43" i="2"/>
  <c r="E31" i="2"/>
  <c r="E19" i="2"/>
  <c r="E7" i="2"/>
  <c r="E116" i="1"/>
  <c r="E102" i="1"/>
  <c r="E88" i="1"/>
  <c r="E73" i="1"/>
  <c r="E60" i="1"/>
  <c r="AH71" i="3"/>
  <c r="AZ54" i="3"/>
  <c r="X47" i="3"/>
  <c r="BA44" i="3"/>
  <c r="V42" i="3"/>
  <c r="CI39" i="3"/>
  <c r="BZ37" i="3"/>
  <c r="CE35" i="3"/>
  <c r="BW33" i="3"/>
  <c r="CF31" i="3"/>
  <c r="X30" i="3"/>
  <c r="AV28" i="3"/>
  <c r="CF26" i="3"/>
  <c r="X25" i="3"/>
  <c r="AV23" i="3"/>
  <c r="CG21" i="3"/>
  <c r="AA20" i="3"/>
  <c r="AO18" i="3"/>
  <c r="CA16" i="3"/>
  <c r="AF15" i="3"/>
  <c r="BR13" i="3"/>
  <c r="W12" i="3"/>
  <c r="BU10" i="3"/>
  <c r="Z9" i="3"/>
  <c r="AZ7" i="3"/>
  <c r="D64" i="2"/>
  <c r="D52" i="2"/>
  <c r="D40" i="2"/>
  <c r="D28" i="2"/>
  <c r="D16" i="2"/>
  <c r="D127" i="1"/>
  <c r="D112" i="1"/>
  <c r="D98" i="1"/>
  <c r="D85" i="1"/>
  <c r="D70" i="1"/>
  <c r="D57" i="1"/>
  <c r="D44" i="1"/>
  <c r="J40" i="13"/>
  <c r="AG59" i="3"/>
  <c r="CO48" i="3"/>
  <c r="BC45" i="3"/>
  <c r="CR42" i="3"/>
  <c r="AO40" i="3"/>
  <c r="O21" i="4"/>
  <c r="S59" i="4"/>
  <c r="AR46" i="3"/>
  <c r="CC48" i="3"/>
  <c r="BD50" i="3"/>
  <c r="M72" i="3"/>
  <c r="K43" i="3"/>
  <c r="BI67" i="3"/>
  <c r="AO56" i="3"/>
  <c r="CD60" i="3"/>
  <c r="F63" i="3"/>
  <c r="CB46" i="3"/>
  <c r="AD43" i="3"/>
  <c r="CL34" i="3"/>
  <c r="Q28" i="3"/>
  <c r="J22" i="3"/>
  <c r="AL17" i="3"/>
  <c r="AQ12" i="3"/>
  <c r="CF7" i="3"/>
  <c r="N47" i="3"/>
  <c r="CB39" i="3"/>
  <c r="CF33" i="3"/>
  <c r="BC28" i="3"/>
  <c r="BD23" i="3"/>
  <c r="BT18" i="3"/>
  <c r="CK13" i="3"/>
  <c r="AG9" i="3"/>
  <c r="P53" i="3"/>
  <c r="BG41" i="3"/>
  <c r="BI35" i="3"/>
  <c r="BL31" i="3"/>
  <c r="BU27" i="3"/>
  <c r="CE25" i="3"/>
  <c r="W24" i="3"/>
  <c r="AU22" i="3"/>
  <c r="CF20" i="3"/>
  <c r="V19" i="3"/>
  <c r="BT17" i="3"/>
  <c r="Y16" i="3"/>
  <c r="BW14" i="3"/>
  <c r="CK12" i="3"/>
  <c r="AP11" i="3"/>
  <c r="CB9" i="3"/>
  <c r="AG8" i="3"/>
  <c r="H38" i="4"/>
  <c r="K57" i="3"/>
  <c r="CT47" i="3"/>
  <c r="CE44" i="3"/>
  <c r="AA42" i="3"/>
  <c r="BZ39" i="3"/>
  <c r="BB37" i="3"/>
  <c r="BV35" i="3"/>
  <c r="CR33" i="3"/>
  <c r="U32" i="3"/>
  <c r="BC30" i="3"/>
  <c r="CA28" i="3"/>
  <c r="S27" i="3"/>
  <c r="BD25" i="3"/>
  <c r="BO23" i="3"/>
  <c r="G22" i="3"/>
  <c r="AF20" i="3"/>
  <c r="BR18" i="3"/>
  <c r="W17" i="3"/>
  <c r="BU15" i="3"/>
  <c r="Z14" i="3"/>
  <c r="AZ12" i="3"/>
  <c r="CL10" i="3"/>
  <c r="AE9" i="3"/>
  <c r="CC7" i="3"/>
  <c r="BS71" i="3"/>
  <c r="CH54" i="3"/>
  <c r="AH47" i="3"/>
  <c r="BJ44" i="3"/>
  <c r="CK41" i="3"/>
  <c r="BE39" i="3"/>
  <c r="W37" i="3"/>
  <c r="AS35" i="3"/>
  <c r="BO33" i="3"/>
  <c r="BJ31" i="3"/>
  <c r="CH29" i="3"/>
  <c r="M28" i="3"/>
  <c r="AX26" i="3"/>
  <c r="BH24" i="3"/>
  <c r="CS22" i="3"/>
  <c r="AK21" i="3"/>
  <c r="CB19" i="3"/>
  <c r="AG18" i="3"/>
  <c r="BS16" i="3"/>
  <c r="X15" i="3"/>
  <c r="BV13" i="3"/>
  <c r="AA12" i="3"/>
  <c r="AO10" i="3"/>
  <c r="CA8" i="3"/>
  <c r="AF7" i="3"/>
  <c r="H63" i="2"/>
  <c r="H51" i="2"/>
  <c r="H39" i="2"/>
  <c r="H27" i="2"/>
  <c r="H15" i="2"/>
  <c r="F12" i="4"/>
  <c r="BK55" i="3"/>
  <c r="BM47" i="3"/>
  <c r="CB44" i="3"/>
  <c r="Y42" i="3"/>
  <c r="CN39" i="3"/>
  <c r="CD37" i="3"/>
  <c r="CH35" i="3"/>
  <c r="K34" i="3"/>
  <c r="Q32" i="3"/>
  <c r="AN30" i="3"/>
  <c r="BY28" i="3"/>
  <c r="Q27" i="3"/>
  <c r="AB25" i="3"/>
  <c r="AY23" i="3"/>
  <c r="BJ21" i="3"/>
  <c r="CA19" i="3"/>
  <c r="AF18" i="3"/>
  <c r="BR16" i="3"/>
  <c r="W15" i="3"/>
  <c r="BU13" i="3"/>
  <c r="Z12" i="3"/>
  <c r="AZ10" i="3"/>
  <c r="CL8" i="3"/>
  <c r="AE7" i="3"/>
  <c r="G63" i="2"/>
  <c r="G51" i="2"/>
  <c r="G39" i="2"/>
  <c r="G27" i="2"/>
  <c r="G15" i="2"/>
  <c r="G126" i="1"/>
  <c r="G111" i="1"/>
  <c r="G97" i="1"/>
  <c r="G84" i="1"/>
  <c r="G68" i="1"/>
  <c r="G56" i="1"/>
  <c r="G43" i="1"/>
  <c r="G25" i="1"/>
  <c r="G8" i="1"/>
  <c r="BN62" i="3"/>
  <c r="AU49" i="3"/>
  <c r="CE45" i="3"/>
  <c r="AM43" i="3"/>
  <c r="Q41" i="3"/>
  <c r="CD38" i="3"/>
  <c r="CL36" i="3"/>
  <c r="CR34" i="3"/>
  <c r="U33" i="3"/>
  <c r="AH31" i="3"/>
  <c r="BE29" i="3"/>
  <c r="CC27" i="3"/>
  <c r="H26" i="3"/>
  <c r="AS24" i="3"/>
  <c r="CD22" i="3"/>
  <c r="I21" i="3"/>
  <c r="BB19" i="3"/>
  <c r="CN17" i="3"/>
  <c r="AS16" i="3"/>
  <c r="CE14" i="3"/>
  <c r="AJ13" i="3"/>
  <c r="CH11" i="3"/>
  <c r="AM10" i="3"/>
  <c r="BA8" i="3"/>
  <c r="F7" i="3"/>
  <c r="F61" i="2"/>
  <c r="F49" i="2"/>
  <c r="F37" i="2"/>
  <c r="F25" i="2"/>
  <c r="F13" i="2"/>
  <c r="F124" i="1"/>
  <c r="F109" i="1"/>
  <c r="F95" i="1"/>
  <c r="F82" i="1"/>
  <c r="F66" i="1"/>
  <c r="F54" i="1"/>
  <c r="AL58" i="3"/>
  <c r="CN40" i="3"/>
  <c r="AH42" i="3"/>
  <c r="E12" i="11"/>
  <c r="CG17" i="3"/>
  <c r="CE30" i="3"/>
  <c r="J19" i="3"/>
  <c r="BP9" i="3"/>
  <c r="K42" i="3"/>
  <c r="AP30" i="3"/>
  <c r="T20" i="3"/>
  <c r="BZ10" i="3"/>
  <c r="AR44" i="3"/>
  <c r="AW31" i="3"/>
  <c r="X21" i="3"/>
  <c r="O12" i="3"/>
  <c r="H38" i="2"/>
  <c r="BI44" i="3"/>
  <c r="CI31" i="3"/>
  <c r="AW21" i="3"/>
  <c r="N12" i="3"/>
  <c r="G38" i="2"/>
  <c r="G83" i="1"/>
  <c r="S61" i="3"/>
  <c r="BX36" i="3"/>
  <c r="CN25" i="3"/>
  <c r="AG16" i="3"/>
  <c r="F72" i="2"/>
  <c r="F123" i="1"/>
  <c r="F41" i="1"/>
  <c r="BH47" i="3"/>
  <c r="BL37" i="3"/>
  <c r="AY30" i="3"/>
  <c r="BJ23" i="3"/>
  <c r="G17" i="3"/>
  <c r="CT10" i="3"/>
  <c r="E54" i="2"/>
  <c r="E129" i="1"/>
  <c r="E72" i="1"/>
  <c r="CS46" i="3"/>
  <c r="BK37" i="3"/>
  <c r="K30" i="3"/>
  <c r="AI23" i="3"/>
  <c r="BO16" i="3"/>
  <c r="BI10" i="3"/>
  <c r="D51" i="2"/>
  <c r="D126" i="1"/>
  <c r="D68" i="1"/>
  <c r="CE57" i="3"/>
  <c r="BV42" i="3"/>
  <c r="BP39" i="3"/>
  <c r="BH37" i="3"/>
  <c r="BP35" i="3"/>
  <c r="BV33" i="3"/>
  <c r="CR31" i="3"/>
  <c r="J30" i="3"/>
  <c r="AT28" i="3"/>
  <c r="BR26" i="3"/>
  <c r="J25" i="3"/>
  <c r="AH23" i="3"/>
  <c r="BS21" i="3"/>
  <c r="N20" i="3"/>
  <c r="AN18" i="3"/>
  <c r="BZ16" i="3"/>
  <c r="S15" i="3"/>
  <c r="BQ13" i="3"/>
  <c r="J12" i="3"/>
  <c r="BH10" i="3"/>
  <c r="M9" i="3"/>
  <c r="BK7" i="3"/>
  <c r="C122" i="1"/>
  <c r="C107" i="1"/>
  <c r="C92" i="1"/>
  <c r="C80" i="1"/>
  <c r="C64" i="1"/>
  <c r="C52" i="1"/>
  <c r="C37" i="1"/>
  <c r="C19" i="1"/>
  <c r="F23" i="4"/>
  <c r="N56" i="3"/>
  <c r="T48" i="3"/>
  <c r="CN44" i="3"/>
  <c r="AJ42" i="3"/>
  <c r="X40" i="3"/>
  <c r="BG37" i="3"/>
  <c r="BO35" i="3"/>
  <c r="CI33" i="3"/>
  <c r="L32" i="3"/>
  <c r="AI30" i="3"/>
  <c r="BT28" i="3"/>
  <c r="K27" i="3"/>
  <c r="V25" i="3"/>
  <c r="BG23" i="3"/>
  <c r="CE21" i="3"/>
  <c r="CT19" i="3"/>
  <c r="AY18" i="3"/>
  <c r="BM16" i="3"/>
  <c r="AS46" i="3"/>
  <c r="AK22" i="3"/>
  <c r="CE9" i="3"/>
  <c r="W50" i="3"/>
  <c r="CF23" i="3"/>
  <c r="CS8" i="3"/>
  <c r="D19" i="1"/>
  <c r="P37" i="3"/>
  <c r="CL14" i="3"/>
  <c r="BE60" i="3"/>
  <c r="CC26" i="3"/>
  <c r="CD11" i="3"/>
  <c r="BY38" i="3"/>
  <c r="AA17" i="3"/>
  <c r="AK7" i="3"/>
  <c r="CK42" i="3"/>
  <c r="L20" i="3"/>
  <c r="BU8" i="3"/>
  <c r="AO38" i="3"/>
  <c r="AX18" i="3"/>
  <c r="Y55" i="3"/>
  <c r="AC26" i="3"/>
  <c r="CE10" i="3"/>
  <c r="AV47" i="3"/>
  <c r="BA24" i="3"/>
  <c r="CD10" i="3"/>
  <c r="S47" i="3"/>
  <c r="P21" i="3"/>
  <c r="X9" i="3"/>
  <c r="CD39" i="3"/>
  <c r="AZ16" i="3"/>
  <c r="E53" i="1"/>
  <c r="I12" i="3"/>
  <c r="L9" i="3"/>
  <c r="BW37" i="3"/>
  <c r="E49" i="1"/>
  <c r="BN39" i="3"/>
  <c r="C22" i="1"/>
  <c r="Y7" i="3"/>
  <c r="CK31" i="3"/>
  <c r="CH39" i="3"/>
  <c r="C108" i="1"/>
  <c r="F34" i="3"/>
  <c r="N39" i="3"/>
  <c r="BP72" i="3"/>
  <c r="AE14" i="3"/>
  <c r="BL56" i="3"/>
  <c r="AJ40" i="3"/>
  <c r="P42" i="3"/>
  <c r="AF72" i="3"/>
  <c r="AW17" i="3"/>
  <c r="BR30" i="3"/>
  <c r="CQ18" i="3"/>
  <c r="BD9" i="3"/>
  <c r="CL41" i="3"/>
  <c r="AC30" i="3"/>
  <c r="H20" i="3"/>
  <c r="BN10" i="3"/>
  <c r="W44" i="3"/>
  <c r="AJ31" i="3"/>
  <c r="K21" i="3"/>
  <c r="BX11" i="3"/>
  <c r="H37" i="2"/>
  <c r="AM44" i="3"/>
  <c r="BV31" i="3"/>
  <c r="AJ21" i="3"/>
  <c r="CU11" i="3"/>
  <c r="G37" i="2"/>
  <c r="G82" i="1"/>
  <c r="BQ59" i="3"/>
  <c r="BH36" i="3"/>
  <c r="CA25" i="3"/>
  <c r="U16" i="3"/>
  <c r="F71" i="2"/>
  <c r="F122" i="1"/>
  <c r="F40" i="1"/>
  <c r="AC47" i="3"/>
  <c r="AV37" i="3"/>
  <c r="AL30" i="3"/>
  <c r="AW23" i="3"/>
  <c r="CN16" i="3"/>
  <c r="CH10" i="3"/>
  <c r="E53" i="2"/>
  <c r="E128" i="1"/>
  <c r="E71" i="1"/>
  <c r="BU46" i="3"/>
  <c r="AU37" i="3"/>
  <c r="CQ29" i="3"/>
  <c r="V23" i="3"/>
  <c r="BC16" i="3"/>
  <c r="AW10" i="3"/>
  <c r="D50" i="2"/>
  <c r="D125" i="1"/>
  <c r="D67" i="1"/>
  <c r="AJ56" i="3"/>
  <c r="BB42" i="3"/>
  <c r="AZ39" i="3"/>
  <c r="AT37" i="3"/>
  <c r="BB35" i="3"/>
  <c r="BH33" i="3"/>
  <c r="CE31" i="3"/>
  <c r="CO29" i="3"/>
  <c r="AG28" i="3"/>
  <c r="BE26" i="3"/>
  <c r="CC24" i="3"/>
  <c r="U23" i="3"/>
  <c r="BF21" i="3"/>
  <c r="CU19" i="3"/>
  <c r="AB18" i="3"/>
  <c r="BN16" i="3"/>
  <c r="G15" i="3"/>
  <c r="BE13" i="3"/>
  <c r="CQ11" i="3"/>
  <c r="AV10" i="3"/>
  <c r="CT8" i="3"/>
  <c r="AY7" i="3"/>
  <c r="C121" i="1"/>
  <c r="C106" i="1"/>
  <c r="C91" i="1"/>
  <c r="C79" i="1"/>
  <c r="C63" i="1"/>
  <c r="C51" i="1"/>
  <c r="C36" i="1"/>
  <c r="C18" i="1"/>
  <c r="CC72" i="3"/>
  <c r="AA55" i="3"/>
  <c r="CD47" i="3"/>
  <c r="BS44" i="3"/>
  <c r="R42" i="3"/>
  <c r="CG39" i="3"/>
  <c r="AS37" i="3"/>
  <c r="BA35" i="3"/>
  <c r="BU33" i="3"/>
  <c r="CQ31" i="3"/>
  <c r="V30" i="3"/>
  <c r="BF28" i="3"/>
  <c r="CQ26" i="3"/>
  <c r="I25" i="3"/>
  <c r="AT23" i="3"/>
  <c r="BR21" i="3"/>
  <c r="CH19" i="3"/>
  <c r="AM18" i="3"/>
  <c r="BA16" i="3"/>
  <c r="BJ41" i="3"/>
  <c r="BV20" i="3"/>
  <c r="K9" i="3"/>
  <c r="T46" i="3"/>
  <c r="X22" i="3"/>
  <c r="Y8" i="3"/>
  <c r="D16" i="1"/>
  <c r="AJ35" i="3"/>
  <c r="R14" i="3"/>
  <c r="AD49" i="3"/>
  <c r="U25" i="3"/>
  <c r="J11" i="3"/>
  <c r="CE36" i="3"/>
  <c r="BY15" i="3"/>
  <c r="E51" i="1"/>
  <c r="BU40" i="3"/>
  <c r="BJ18" i="3"/>
  <c r="CT7" i="3"/>
  <c r="BC36" i="3"/>
  <c r="BA15" i="3"/>
  <c r="CC47" i="3"/>
  <c r="BN24" i="3"/>
  <c r="K10" i="3"/>
  <c r="BR44" i="3"/>
  <c r="CL22" i="3"/>
  <c r="J10" i="3"/>
  <c r="AX44" i="3"/>
  <c r="BI19" i="3"/>
  <c r="AW8" i="3"/>
  <c r="Q15" i="3"/>
  <c r="BN51" i="3"/>
  <c r="C95" i="1"/>
  <c r="BC48" i="3"/>
  <c r="Y32" i="3"/>
  <c r="AT44" i="3"/>
  <c r="BB39" i="3"/>
  <c r="AS31" i="3"/>
  <c r="G34" i="3"/>
  <c r="AE15" i="3"/>
  <c r="C21" i="1"/>
  <c r="BT23" i="3"/>
  <c r="F61" i="5"/>
  <c r="P26" i="3"/>
  <c r="M58" i="13"/>
  <c r="F62" i="3"/>
  <c r="AF34" i="3"/>
  <c r="AB45" i="3"/>
  <c r="E13" i="3"/>
  <c r="AT27" i="3"/>
  <c r="BH17" i="3"/>
  <c r="U8" i="3"/>
  <c r="BF39" i="3"/>
  <c r="BN28" i="3"/>
  <c r="BF18" i="3"/>
  <c r="S9" i="3"/>
  <c r="BU41" i="3"/>
  <c r="BU29" i="3"/>
  <c r="BP19" i="3"/>
  <c r="AC10" i="3"/>
  <c r="H26" i="2"/>
  <c r="G42" i="3"/>
  <c r="AA30" i="3"/>
  <c r="BO19" i="3"/>
  <c r="AN10" i="3"/>
  <c r="G26" i="2"/>
  <c r="G67" i="1"/>
  <c r="I49" i="3"/>
  <c r="CD34" i="3"/>
  <c r="AF24" i="3"/>
  <c r="BS14" i="3"/>
  <c r="F60" i="2"/>
  <c r="F108" i="1"/>
  <c r="F37" i="1"/>
  <c r="CT46" i="3"/>
  <c r="AH37" i="3"/>
  <c r="Y30" i="3"/>
  <c r="AJ23" i="3"/>
  <c r="CB16" i="3"/>
  <c r="BV10" i="3"/>
  <c r="E52" i="2"/>
  <c r="E127" i="1"/>
  <c r="E70" i="1"/>
  <c r="AW46" i="3"/>
  <c r="AG37" i="3"/>
  <c r="CC29" i="3"/>
  <c r="I23" i="3"/>
  <c r="AQ16" i="3"/>
  <c r="AK10" i="3"/>
  <c r="D49" i="2"/>
  <c r="D124" i="1"/>
  <c r="D66" i="1"/>
  <c r="AK55" i="3"/>
  <c r="AK42" i="3"/>
  <c r="AH39" i="3"/>
  <c r="AF37" i="3"/>
  <c r="AL35" i="3"/>
  <c r="AT33" i="3"/>
  <c r="BR31" i="3"/>
  <c r="CB29" i="3"/>
  <c r="T28" i="3"/>
  <c r="AR26" i="3"/>
  <c r="BP24" i="3"/>
  <c r="H23" i="3"/>
  <c r="AS21" i="3"/>
  <c r="CI19" i="3"/>
  <c r="P18" i="3"/>
  <c r="BB16" i="3"/>
  <c r="CN14" i="3"/>
  <c r="AS13" i="3"/>
  <c r="CE11" i="3"/>
  <c r="AJ10" i="3"/>
  <c r="CH8" i="3"/>
  <c r="AM7" i="3"/>
  <c r="C119" i="1"/>
  <c r="C104" i="1"/>
  <c r="C90" i="1"/>
  <c r="C77" i="1"/>
  <c r="C62" i="1"/>
  <c r="C49" i="1"/>
  <c r="C34" i="1"/>
  <c r="C16" i="1"/>
  <c r="CR70" i="3"/>
  <c r="AB54" i="3"/>
  <c r="AW47" i="3"/>
  <c r="AY44" i="3"/>
  <c r="CU41" i="3"/>
  <c r="BO39" i="3"/>
  <c r="AE37" i="3"/>
  <c r="AK35" i="3"/>
  <c r="BG33" i="3"/>
  <c r="CD31" i="3"/>
  <c r="H30" i="3"/>
  <c r="AS28" i="3"/>
  <c r="CD26" i="3"/>
  <c r="CO24" i="3"/>
  <c r="AG23" i="3"/>
  <c r="BE21" i="3"/>
  <c r="BV19" i="3"/>
  <c r="AA18" i="3"/>
  <c r="AO16" i="3"/>
  <c r="AX39" i="3"/>
  <c r="Y19" i="3"/>
  <c r="AJ8" i="3"/>
  <c r="BS43" i="3"/>
  <c r="BI20" i="3"/>
  <c r="AX7" i="3"/>
  <c r="D13" i="1"/>
  <c r="BF33" i="3"/>
  <c r="AQ13" i="3"/>
  <c r="BV45" i="3"/>
  <c r="BF23" i="3"/>
  <c r="AI10" i="3"/>
  <c r="H35" i="3"/>
  <c r="BZ14" i="3"/>
  <c r="E47" i="1"/>
  <c r="BG38" i="3"/>
  <c r="O17" i="3"/>
  <c r="Z7" i="3"/>
  <c r="BW34" i="3"/>
  <c r="BN14" i="3"/>
  <c r="CI44" i="3"/>
  <c r="F23" i="3"/>
  <c r="AJ9" i="3"/>
  <c r="AI42" i="3"/>
  <c r="AC21" i="3"/>
  <c r="AI9" i="3"/>
  <c r="Q42" i="3"/>
  <c r="N18" i="3"/>
  <c r="BV7" i="3"/>
  <c r="S34" i="3"/>
  <c r="AP14" i="3"/>
  <c r="E45" i="1"/>
  <c r="BU25" i="3"/>
  <c r="AK19" i="3"/>
  <c r="C15" i="1"/>
  <c r="AY39" i="3"/>
  <c r="W35" i="3"/>
  <c r="BQ31" i="3"/>
  <c r="AF28" i="3"/>
  <c r="CB24" i="3"/>
  <c r="AR21" i="3"/>
  <c r="BJ19" i="3"/>
  <c r="AC16" i="3"/>
  <c r="AR37" i="3"/>
  <c r="BI7" i="3"/>
  <c r="M19" i="3"/>
  <c r="E52" i="1"/>
  <c r="CC31" i="3"/>
  <c r="AG43" i="3"/>
  <c r="CQ21" i="3"/>
  <c r="AB33" i="3"/>
  <c r="F14" i="3"/>
  <c r="BQ36" i="3"/>
  <c r="BM15" i="3"/>
  <c r="CS32" i="3"/>
  <c r="S13" i="3"/>
  <c r="AQ21" i="3"/>
  <c r="BI8" i="3"/>
  <c r="BU19" i="3"/>
  <c r="BH8" i="3"/>
  <c r="BL16" i="3"/>
  <c r="D26" i="1"/>
  <c r="BO13" i="3"/>
  <c r="AH11" i="3"/>
  <c r="AK8" i="3"/>
  <c r="AE13" i="3"/>
  <c r="D18" i="1"/>
  <c r="AM40" i="3"/>
  <c r="H38" i="3"/>
  <c r="CG7" i="3"/>
  <c r="D23" i="1"/>
  <c r="E37" i="1"/>
  <c r="AD37" i="3"/>
  <c r="U11" i="3"/>
  <c r="CO38" i="3"/>
  <c r="AE28" i="3"/>
  <c r="CN13" i="3"/>
  <c r="BQ11" i="3"/>
  <c r="N7" i="3"/>
  <c r="AG34" i="3"/>
  <c r="M29" i="3"/>
  <c r="E33" i="1"/>
  <c r="AD11" i="3"/>
  <c r="AN12" i="3"/>
  <c r="H50" i="2"/>
  <c r="G50" i="2"/>
  <c r="CB17" i="3"/>
  <c r="BR39" i="3"/>
  <c r="E65" i="2"/>
  <c r="CQ24" i="3"/>
  <c r="D14" i="2"/>
  <c r="CR35" i="3"/>
  <c r="CR26" i="3"/>
  <c r="AL20" i="3"/>
  <c r="CF10" i="3"/>
  <c r="C109" i="1"/>
  <c r="CN48" i="3"/>
  <c r="I38" i="3"/>
  <c r="AL27" i="3"/>
  <c r="Y20" i="3"/>
  <c r="J27" i="3"/>
  <c r="CT18" i="3"/>
  <c r="X20" i="3"/>
  <c r="BT42" i="3"/>
  <c r="CQ70" i="3"/>
  <c r="AF44" i="3"/>
  <c r="AY66" i="3"/>
  <c r="G42" i="5"/>
  <c r="BL21" i="3"/>
  <c r="CD46" i="3"/>
  <c r="BS22" i="3"/>
  <c r="H49" i="2"/>
  <c r="Y23" i="3"/>
  <c r="G49" i="2"/>
  <c r="L29" i="14"/>
  <c r="BW53" i="3"/>
  <c r="CG31" i="3"/>
  <c r="CK51" i="3"/>
  <c r="CD24" i="3"/>
  <c r="D13" i="2"/>
  <c r="BY37" i="3"/>
  <c r="BH28" i="3"/>
  <c r="Z20" i="3"/>
  <c r="CC13" i="3"/>
  <c r="Y9" i="3"/>
  <c r="C65" i="1"/>
  <c r="BD48" i="3"/>
  <c r="BX37" i="3"/>
  <c r="AV30" i="3"/>
  <c r="CR21" i="3"/>
  <c r="AD15" i="3"/>
  <c r="BT9" i="3"/>
  <c r="AR28" i="3"/>
  <c r="AG45" i="3"/>
  <c r="BC40" i="3"/>
  <c r="AA54" i="3"/>
  <c r="CR9" i="3"/>
  <c r="AK27" i="3"/>
  <c r="D10" i="12"/>
  <c r="BD60" i="3"/>
  <c r="R34" i="3"/>
  <c r="BM44" i="3"/>
  <c r="BN12" i="3"/>
  <c r="AG27" i="3"/>
  <c r="AV17" i="3"/>
  <c r="I8" i="3"/>
  <c r="AP39" i="3"/>
  <c r="BA28" i="3"/>
  <c r="AT18" i="3"/>
  <c r="G9" i="3"/>
  <c r="BC41" i="3"/>
  <c r="BH29" i="3"/>
  <c r="BD19" i="3"/>
  <c r="Q10" i="3"/>
  <c r="H25" i="2"/>
  <c r="BT41" i="3"/>
  <c r="N30" i="3"/>
  <c r="BC19" i="3"/>
  <c r="AB10" i="3"/>
  <c r="G25" i="2"/>
  <c r="G66" i="1"/>
  <c r="BR48" i="3"/>
  <c r="BP34" i="3"/>
  <c r="S24" i="3"/>
  <c r="BG14" i="3"/>
  <c r="F59" i="2"/>
  <c r="F107" i="1"/>
  <c r="F22" i="1"/>
  <c r="BD44" i="3"/>
  <c r="CF35" i="3"/>
  <c r="BJ28" i="3"/>
  <c r="CH21" i="3"/>
  <c r="BE15" i="3"/>
  <c r="AY9" i="3"/>
  <c r="E42" i="2"/>
  <c r="E114" i="1"/>
  <c r="E59" i="1"/>
  <c r="AJ44" i="3"/>
  <c r="BQ35" i="3"/>
  <c r="AH28" i="3"/>
  <c r="BT21" i="3"/>
  <c r="T15" i="3"/>
  <c r="N9" i="3"/>
  <c r="D39" i="2"/>
  <c r="D111" i="1"/>
  <c r="D56" i="1"/>
  <c r="BE48" i="3"/>
  <c r="CB41" i="3"/>
  <c r="P39" i="3"/>
  <c r="R37" i="3"/>
  <c r="X35" i="3"/>
  <c r="AF33" i="3"/>
  <c r="BE31" i="3"/>
  <c r="BO29" i="3"/>
  <c r="G28" i="3"/>
  <c r="AE26" i="3"/>
  <c r="BC24" i="3"/>
  <c r="CN22" i="3"/>
  <c r="AF21" i="3"/>
  <c r="BW19" i="3"/>
  <c r="CK17" i="3"/>
  <c r="AP16" i="3"/>
  <c r="CB14" i="3"/>
  <c r="AG13" i="3"/>
  <c r="BS11" i="3"/>
  <c r="X10" i="3"/>
  <c r="BV8" i="3"/>
  <c r="AA7" i="3"/>
  <c r="C118" i="1"/>
  <c r="C103" i="1"/>
  <c r="C89" i="1"/>
  <c r="C75" i="1"/>
  <c r="C61" i="1"/>
  <c r="C48" i="1"/>
  <c r="C33" i="1"/>
  <c r="AW69" i="3"/>
  <c r="AY53" i="3"/>
  <c r="T47" i="3"/>
  <c r="AH44" i="3"/>
  <c r="CA41" i="3"/>
  <c r="Q37" i="3"/>
  <c r="AS33" i="3"/>
  <c r="CN29" i="3"/>
  <c r="BQ26" i="3"/>
  <c r="T23" i="3"/>
  <c r="O18" i="3"/>
  <c r="BW17" i="3"/>
  <c r="AR41" i="3"/>
  <c r="D10" i="1"/>
  <c r="BP12" i="3"/>
  <c r="BH9" i="3"/>
  <c r="E43" i="1"/>
  <c r="D21" i="1"/>
  <c r="AZ42" i="3"/>
  <c r="S40" i="3"/>
  <c r="CL37" i="3"/>
  <c r="AM32" i="3"/>
  <c r="E41" i="1"/>
  <c r="E21" i="1"/>
  <c r="AR12" i="3"/>
  <c r="CH7" i="3"/>
  <c r="K36" i="3"/>
  <c r="BU30" i="3"/>
  <c r="BP46" i="3"/>
  <c r="P16" i="3"/>
  <c r="M8" i="3"/>
  <c r="AO31" i="3"/>
  <c r="BM29" i="3"/>
  <c r="AL18" i="3"/>
  <c r="M7" i="3"/>
  <c r="D11" i="1"/>
  <c r="AU35" i="3"/>
  <c r="E86" i="1"/>
  <c r="BU28" i="3"/>
  <c r="C41" i="1"/>
  <c r="CG23" i="3"/>
  <c r="AW7" i="3"/>
  <c r="BX27" i="3"/>
  <c r="I22" i="3"/>
  <c r="BP17" i="3"/>
  <c r="E85" i="1"/>
  <c r="CD35" i="3"/>
  <c r="CL16" i="3"/>
  <c r="C53" i="1"/>
  <c r="Z32" i="3"/>
  <c r="AU25" i="3"/>
  <c r="AV9" i="3"/>
  <c r="CU17" i="3"/>
  <c r="L27" i="6"/>
  <c r="BS50" i="3"/>
  <c r="AI27" i="3"/>
  <c r="AM38" i="3"/>
  <c r="AH8" i="3"/>
  <c r="BR25" i="3"/>
  <c r="M16" i="3"/>
  <c r="J15" i="4"/>
  <c r="AN37" i="3"/>
  <c r="F27" i="3"/>
  <c r="K17" i="3"/>
  <c r="BQ7" i="3"/>
  <c r="AO39" i="3"/>
  <c r="CS27" i="3"/>
  <c r="U18" i="3"/>
  <c r="BO8" i="3"/>
  <c r="H14" i="2"/>
  <c r="BV39" i="3"/>
  <c r="BL28" i="3"/>
  <c r="T18" i="3"/>
  <c r="BZ8" i="3"/>
  <c r="G14" i="2"/>
  <c r="G55" i="1"/>
  <c r="BJ45" i="3"/>
  <c r="G33" i="3"/>
  <c r="BQ22" i="3"/>
  <c r="X13" i="3"/>
  <c r="F48" i="2"/>
  <c r="F94" i="1"/>
  <c r="F21" i="1"/>
  <c r="AK44" i="3"/>
  <c r="BR35" i="3"/>
  <c r="AW28" i="3"/>
  <c r="BU21" i="3"/>
  <c r="AS15" i="3"/>
  <c r="AM9" i="3"/>
  <c r="E41" i="2"/>
  <c r="E113" i="1"/>
  <c r="E58" i="1"/>
  <c r="P44" i="3"/>
  <c r="BC35" i="3"/>
  <c r="U28" i="3"/>
  <c r="BG21" i="3"/>
  <c r="H15" i="3"/>
  <c r="CU8" i="3"/>
  <c r="D38" i="2"/>
  <c r="D110" i="1"/>
  <c r="D55" i="1"/>
  <c r="U48" i="3"/>
  <c r="BL41" i="3"/>
  <c r="CQ38" i="3"/>
  <c r="CG36" i="3"/>
  <c r="J35" i="3"/>
  <c r="P33" i="3"/>
  <c r="AQ31" i="3"/>
  <c r="BB29" i="3"/>
  <c r="BZ27" i="3"/>
  <c r="R26" i="3"/>
  <c r="AP24" i="3"/>
  <c r="CA22" i="3"/>
  <c r="S21" i="3"/>
  <c r="BK19" i="3"/>
  <c r="BY17" i="3"/>
  <c r="AD16" i="3"/>
  <c r="BP14" i="3"/>
  <c r="U13" i="3"/>
  <c r="BG11" i="3"/>
  <c r="L10" i="3"/>
  <c r="BJ8" i="3"/>
  <c r="O7" i="3"/>
  <c r="C116" i="1"/>
  <c r="C102" i="1"/>
  <c r="C88" i="1"/>
  <c r="C73" i="1"/>
  <c r="C60" i="1"/>
  <c r="C47" i="1"/>
  <c r="C32" i="1"/>
  <c r="C13" i="1"/>
  <c r="CU67" i="3"/>
  <c r="BL52" i="3"/>
  <c r="BQ46" i="3"/>
  <c r="N44" i="3"/>
  <c r="BK41" i="3"/>
  <c r="AG39" i="3"/>
  <c r="CF36" i="3"/>
  <c r="I35" i="3"/>
  <c r="AE33" i="3"/>
  <c r="BC31" i="3"/>
  <c r="CA29" i="3"/>
  <c r="S28" i="3"/>
  <c r="BD26" i="3"/>
  <c r="BO24" i="3"/>
  <c r="G23" i="3"/>
  <c r="AE21" i="3"/>
  <c r="AX19" i="3"/>
  <c r="BX17" i="3"/>
  <c r="Q16" i="3"/>
  <c r="BN35" i="3"/>
  <c r="AB16" i="3"/>
  <c r="E25" i="1"/>
  <c r="AD39" i="3"/>
  <c r="BK17" i="3"/>
  <c r="E48" i="1"/>
  <c r="D7" i="1"/>
  <c r="T30" i="3"/>
  <c r="CO11" i="3"/>
  <c r="H41" i="3"/>
  <c r="AJ20" i="3"/>
  <c r="CG8" i="3"/>
  <c r="BB31" i="3"/>
  <c r="N33" i="3"/>
  <c r="BO14" i="3"/>
  <c r="AB31" i="3"/>
  <c r="CG19" i="3"/>
  <c r="Z18" i="3"/>
  <c r="R15" i="3"/>
  <c r="CN12" i="3"/>
  <c r="BF37" i="3"/>
  <c r="E44" i="1"/>
  <c r="BD12" i="3"/>
  <c r="D15" i="1"/>
  <c r="Y36" i="3"/>
  <c r="AQ14" i="3"/>
  <c r="M24" i="3"/>
  <c r="BS20" i="3"/>
  <c r="L25" i="3"/>
  <c r="CR11" i="3"/>
  <c r="U34" i="3"/>
  <c r="E17" i="3"/>
  <c r="C66" i="1"/>
  <c r="T34" i="3"/>
  <c r="AP15" i="3"/>
  <c r="AF13" i="3"/>
  <c r="AV69" i="3"/>
  <c r="AG35" i="3"/>
  <c r="AC8" i="3"/>
  <c r="X12" i="3"/>
  <c r="D61" i="2"/>
  <c r="CE26" i="3"/>
  <c r="BW7" i="3"/>
  <c r="BI57" i="3"/>
  <c r="Y27" i="3"/>
  <c r="BF10" i="3"/>
  <c r="BV18" i="3"/>
  <c r="AO53" i="3"/>
  <c r="L71" i="4"/>
  <c r="F70" i="20"/>
  <c r="V27" i="3"/>
  <c r="BS37" i="3"/>
  <c r="CQ7" i="3"/>
  <c r="BE25" i="3"/>
  <c r="CT15" i="3"/>
  <c r="CO71" i="3"/>
  <c r="X37" i="3"/>
  <c r="CL26" i="3"/>
  <c r="CR16" i="3"/>
  <c r="BE7" i="3"/>
  <c r="Y39" i="3"/>
  <c r="CE27" i="3"/>
  <c r="I18" i="3"/>
  <c r="BC8" i="3"/>
  <c r="H13" i="2"/>
  <c r="BD39" i="3"/>
  <c r="AY28" i="3"/>
  <c r="H18" i="3"/>
  <c r="BN8" i="3"/>
  <c r="G13" i="2"/>
  <c r="G54" i="1"/>
  <c r="AL45" i="3"/>
  <c r="BV32" i="3"/>
  <c r="BD22" i="3"/>
  <c r="L13" i="3"/>
  <c r="F47" i="2"/>
  <c r="F92" i="1"/>
  <c r="F19" i="1"/>
  <c r="Q44" i="3"/>
  <c r="BD35" i="3"/>
  <c r="AJ28" i="3"/>
  <c r="BH21" i="3"/>
  <c r="AG15" i="3"/>
  <c r="AA9" i="3"/>
  <c r="E40" i="2"/>
  <c r="E112" i="1"/>
  <c r="E57" i="1"/>
  <c r="CR43" i="3"/>
  <c r="AO35" i="3"/>
  <c r="H28" i="3"/>
  <c r="AT21" i="3"/>
  <c r="CO14" i="3"/>
  <c r="CI8" i="3"/>
  <c r="D37" i="2"/>
  <c r="D109" i="1"/>
  <c r="D54" i="1"/>
  <c r="CE47" i="3"/>
  <c r="AV41" i="3"/>
  <c r="CA38" i="3"/>
  <c r="BS36" i="3"/>
  <c r="CO34" i="3"/>
  <c r="CU32" i="3"/>
  <c r="AD31" i="3"/>
  <c r="AO29" i="3"/>
  <c r="BM27" i="3"/>
  <c r="E26" i="3"/>
  <c r="AC24" i="3"/>
  <c r="BN22" i="3"/>
  <c r="E21" i="3"/>
  <c r="AY19" i="3"/>
  <c r="BM17" i="3"/>
  <c r="R16" i="3"/>
  <c r="BD14" i="3"/>
  <c r="I13" i="3"/>
  <c r="AU11" i="3"/>
  <c r="CS9" i="3"/>
  <c r="AX8" i="3"/>
  <c r="C129" i="1"/>
  <c r="C114" i="1"/>
  <c r="C101" i="1"/>
  <c r="C87" i="1"/>
  <c r="C72" i="1"/>
  <c r="C59" i="1"/>
  <c r="C46" i="1"/>
  <c r="C30" i="1"/>
  <c r="C11" i="1"/>
  <c r="AZ66" i="3"/>
  <c r="BO51" i="3"/>
  <c r="AT46" i="3"/>
  <c r="CO43" i="3"/>
  <c r="AU41" i="3"/>
  <c r="O39" i="3"/>
  <c r="BR36" i="3"/>
  <c r="CN34" i="3"/>
  <c r="O33" i="3"/>
  <c r="AP31" i="3"/>
  <c r="BN29" i="3"/>
  <c r="F28" i="3"/>
  <c r="AQ26" i="3"/>
  <c r="BB24" i="3"/>
  <c r="BZ22" i="3"/>
  <c r="Q21" i="3"/>
  <c r="AL19" i="3"/>
  <c r="BL17" i="3"/>
  <c r="E16" i="3"/>
  <c r="CH33" i="3"/>
  <c r="E15" i="3"/>
  <c r="E22" i="1"/>
  <c r="D66" i="12"/>
  <c r="BE28" i="3"/>
  <c r="CH18" i="3"/>
  <c r="E18" i="1"/>
  <c r="W38" i="3"/>
  <c r="BX16" i="3"/>
  <c r="T12" i="3"/>
  <c r="CI17" i="3"/>
  <c r="BK44" i="3"/>
  <c r="AJ12" i="3"/>
  <c r="D83" i="1"/>
  <c r="BL18" i="3"/>
  <c r="K59" i="3"/>
  <c r="CT28" i="3"/>
  <c r="AU10" i="3"/>
  <c r="AF23" i="3"/>
  <c r="AN24" i="3"/>
  <c r="T11" i="3"/>
  <c r="BC27" i="3"/>
  <c r="E64" i="2"/>
  <c r="P43" i="3"/>
  <c r="CF21" i="3"/>
  <c r="C81" i="1"/>
  <c r="BA42" i="3"/>
  <c r="M20" i="3"/>
  <c r="AY17" i="3"/>
  <c r="CS19" i="3"/>
  <c r="BU7" i="3"/>
  <c r="D18" i="12"/>
  <c r="X58" i="3"/>
  <c r="CU20" i="3"/>
  <c r="CC32" i="3"/>
  <c r="BZ48" i="3"/>
  <c r="J24" i="3"/>
  <c r="BK14" i="3"/>
  <c r="BV55" i="3"/>
  <c r="BH35" i="3"/>
  <c r="AQ25" i="3"/>
  <c r="BI15" i="3"/>
  <c r="X70" i="3"/>
  <c r="I37" i="3"/>
  <c r="AJ26" i="3"/>
  <c r="BG16" i="3"/>
  <c r="T7" i="3"/>
  <c r="BR71" i="3"/>
  <c r="BN37" i="3"/>
  <c r="BW26" i="3"/>
  <c r="BF16" i="3"/>
  <c r="S7" i="3"/>
  <c r="G125" i="1"/>
  <c r="G42" i="1"/>
  <c r="U43" i="3"/>
  <c r="U31" i="3"/>
  <c r="CO20" i="3"/>
  <c r="BV11" i="3"/>
  <c r="F36" i="2"/>
  <c r="F81" i="1"/>
  <c r="I12" i="14"/>
  <c r="W42" i="3"/>
  <c r="I34" i="3"/>
  <c r="CU26" i="3"/>
  <c r="AB20" i="3"/>
  <c r="CQ13" i="3"/>
  <c r="BM7" i="3"/>
  <c r="E30" i="2"/>
  <c r="E101" i="1"/>
  <c r="CF69" i="3"/>
  <c r="CG41" i="3"/>
  <c r="BI33" i="3"/>
  <c r="BS26" i="3"/>
  <c r="O20" i="3"/>
  <c r="BF13" i="3"/>
  <c r="AN7" i="3"/>
  <c r="D27" i="2"/>
  <c r="D97" i="1"/>
  <c r="D43" i="1"/>
  <c r="CA45" i="3"/>
  <c r="AD41" i="3"/>
  <c r="BK38" i="3"/>
  <c r="BE36" i="3"/>
  <c r="CA34" i="3"/>
  <c r="CG32" i="3"/>
  <c r="Q31" i="3"/>
  <c r="AB29" i="3"/>
  <c r="AZ27" i="3"/>
  <c r="CK25" i="3"/>
  <c r="P24" i="3"/>
  <c r="AZ22" i="3"/>
  <c r="CK20" i="3"/>
  <c r="AM19" i="3"/>
  <c r="BA17" i="3"/>
  <c r="F16" i="3"/>
  <c r="AR14" i="3"/>
  <c r="CD12" i="3"/>
  <c r="AI11" i="3"/>
  <c r="CG9" i="3"/>
  <c r="AL8" i="3"/>
  <c r="C128" i="1"/>
  <c r="C113" i="1"/>
  <c r="C99" i="1"/>
  <c r="C86" i="1"/>
  <c r="C71" i="1"/>
  <c r="C58" i="1"/>
  <c r="C45" i="1"/>
  <c r="C28" i="1"/>
  <c r="C10" i="1"/>
  <c r="E65" i="3"/>
  <c r="E51" i="3"/>
  <c r="U46" i="3"/>
  <c r="BT43" i="3"/>
  <c r="AC41" i="3"/>
  <c r="BZ38" i="3"/>
  <c r="BD36" i="3"/>
  <c r="BZ34" i="3"/>
  <c r="CT32" i="3"/>
  <c r="AC31" i="3"/>
  <c r="BA29" i="3"/>
  <c r="CL27" i="3"/>
  <c r="AD26" i="3"/>
  <c r="AO24" i="3"/>
  <c r="BL22" i="3"/>
  <c r="BW20" i="3"/>
  <c r="Z19" i="3"/>
  <c r="AZ17" i="3"/>
  <c r="CL15" i="3"/>
  <c r="K32" i="3"/>
  <c r="AD14" i="3"/>
  <c r="E19" i="1"/>
  <c r="AX35" i="3"/>
  <c r="S14" i="3"/>
  <c r="E40" i="1"/>
  <c r="G62" i="3"/>
  <c r="AH25" i="3"/>
  <c r="AT10" i="3"/>
  <c r="CS36" i="3"/>
  <c r="AM17" i="3"/>
  <c r="AL7" i="3"/>
  <c r="BP26" i="3"/>
  <c r="CC11" i="3"/>
  <c r="E15" i="1"/>
  <c r="BZ29" i="3"/>
  <c r="T13" i="3"/>
  <c r="D9" i="1"/>
  <c r="E28" i="3"/>
  <c r="V10" i="3"/>
  <c r="AO36" i="3"/>
  <c r="AO15" i="3"/>
  <c r="E46" i="1"/>
  <c r="AU34" i="3"/>
  <c r="AC15" i="3"/>
  <c r="E26" i="1"/>
  <c r="BA32" i="3"/>
  <c r="BP13" i="3"/>
  <c r="D8" i="1"/>
  <c r="AX27" i="3"/>
  <c r="AS11" i="3"/>
  <c r="BH30" i="3"/>
  <c r="BG10" i="3"/>
  <c r="BJ7" i="3"/>
  <c r="BS9" i="3"/>
  <c r="H25" i="3"/>
  <c r="I11" i="3"/>
  <c r="R28" i="3"/>
  <c r="AS12" i="3"/>
  <c r="M56" i="3"/>
  <c r="AU9" i="3"/>
  <c r="BI34" i="3"/>
  <c r="BC14" i="3"/>
  <c r="E42" i="1"/>
  <c r="BQ32" i="3"/>
  <c r="BB14" i="3"/>
  <c r="E23" i="1"/>
  <c r="CH30" i="3"/>
  <c r="CO12" i="3"/>
  <c r="CT67" i="3"/>
  <c r="CI25" i="3"/>
  <c r="BR10" i="3"/>
  <c r="BD13" i="3"/>
  <c r="M44" i="3"/>
  <c r="CB35" i="3"/>
  <c r="AA29" i="3"/>
  <c r="CU18" i="3"/>
  <c r="BN15" i="3"/>
  <c r="CF28" i="3"/>
  <c r="E13" i="1"/>
  <c r="E32" i="1"/>
  <c r="CR8" i="3"/>
  <c r="AS23" i="3"/>
  <c r="BC26" i="3"/>
  <c r="CA24" i="3"/>
  <c r="CB13" i="3"/>
  <c r="CU30" i="3"/>
  <c r="CA13" i="3"/>
  <c r="Z29" i="3"/>
  <c r="AP52" i="3"/>
  <c r="CQ9" i="3"/>
  <c r="AX22" i="3"/>
  <c r="BO31" i="3"/>
  <c r="BH57" i="3"/>
  <c r="L45" i="3"/>
  <c r="CS7" i="3"/>
  <c r="AM29" i="3"/>
  <c r="E8" i="1"/>
  <c r="BK22" i="3"/>
  <c r="F15" i="3"/>
  <c r="D60" i="11"/>
  <c r="E32" i="3"/>
  <c r="I47" i="3"/>
  <c r="CF22" i="3"/>
  <c r="AL23" i="3"/>
  <c r="G7" i="1"/>
  <c r="F12" i="2"/>
  <c r="BB18" i="3"/>
  <c r="BX52" i="3"/>
  <c r="D62" i="2"/>
  <c r="CQ43" i="3"/>
  <c r="AJ30" i="3"/>
  <c r="BH23" i="3"/>
  <c r="AH12" i="3"/>
  <c r="AK9" i="3"/>
  <c r="C82" i="1"/>
  <c r="AH45" i="3"/>
  <c r="CQ35" i="3"/>
  <c r="AV25" i="3"/>
  <c r="BW18" i="3"/>
  <c r="AG11" i="3"/>
  <c r="AB41" i="3"/>
  <c r="N43" i="3"/>
  <c r="W10" i="3"/>
  <c r="AG12" i="3"/>
  <c r="BS10" i="3"/>
  <c r="AV8" i="3"/>
  <c r="BQ64" i="3"/>
  <c r="AB12" i="3"/>
  <c r="AK33" i="3"/>
  <c r="AX13" i="3"/>
  <c r="E47" i="3"/>
  <c r="BL33" i="3"/>
  <c r="AW13" i="3"/>
  <c r="G95" i="1"/>
  <c r="F52" i="1"/>
  <c r="CR24" i="3"/>
  <c r="AK39" i="3"/>
  <c r="E18" i="3"/>
  <c r="D82" i="1"/>
  <c r="M32" i="3"/>
  <c r="W25" i="3"/>
  <c r="AZ18" i="3"/>
  <c r="V12" i="3"/>
  <c r="C123" i="1"/>
  <c r="C40" i="1"/>
  <c r="M45" i="3"/>
  <c r="CC35" i="3"/>
  <c r="AI25" i="3"/>
  <c r="BK18" i="3"/>
  <c r="CS23" i="3"/>
  <c r="D22" i="1"/>
  <c r="CK40" i="3"/>
  <c r="BQ21" i="3"/>
  <c r="CK27" i="3"/>
  <c r="BX22" i="3"/>
  <c r="CR41" i="3"/>
  <c r="CI20" i="3"/>
  <c r="G26" i="6"/>
  <c r="CG57" i="3"/>
  <c r="BH20" i="3"/>
  <c r="AK32" i="3"/>
  <c r="BQ47" i="3"/>
  <c r="CC23" i="3"/>
  <c r="AY14" i="3"/>
  <c r="CK53" i="3"/>
  <c r="AT35" i="3"/>
  <c r="AD25" i="3"/>
  <c r="AW15" i="3"/>
  <c r="BV68" i="3"/>
  <c r="CN36" i="3"/>
  <c r="W26" i="3"/>
  <c r="AU16" i="3"/>
  <c r="H7" i="3"/>
  <c r="W70" i="3"/>
  <c r="AZ37" i="3"/>
  <c r="BJ26" i="3"/>
  <c r="AT16" i="3"/>
  <c r="G7" i="3"/>
  <c r="G124" i="1"/>
  <c r="G41" i="1"/>
  <c r="CU42" i="3"/>
  <c r="G31" i="3"/>
  <c r="CB20" i="3"/>
  <c r="BJ11" i="3"/>
  <c r="F35" i="2"/>
  <c r="F80" i="1"/>
  <c r="L31" i="6"/>
  <c r="E42" i="3"/>
  <c r="CN33" i="3"/>
  <c r="CH26" i="3"/>
  <c r="P20" i="3"/>
  <c r="CE13" i="3"/>
  <c r="BA7" i="3"/>
  <c r="E29" i="2"/>
  <c r="E99" i="1"/>
  <c r="AK68" i="3"/>
  <c r="BM41" i="3"/>
  <c r="AU33" i="3"/>
  <c r="BF26" i="3"/>
  <c r="BX19" i="3"/>
  <c r="AT13" i="3"/>
  <c r="AB7" i="3"/>
  <c r="D26" i="2"/>
  <c r="D96" i="1"/>
  <c r="D42" i="1"/>
  <c r="AI45" i="3"/>
  <c r="BW40" i="3"/>
  <c r="AS38" i="3"/>
  <c r="AQ36" i="3"/>
  <c r="BK34" i="3"/>
  <c r="BS32" i="3"/>
  <c r="BW30" i="3"/>
  <c r="O29" i="3"/>
  <c r="AM27" i="3"/>
  <c r="BX25" i="3"/>
  <c r="CU23" i="3"/>
  <c r="AM22" i="3"/>
  <c r="BX20" i="3"/>
  <c r="AA19" i="3"/>
  <c r="AO17" i="3"/>
  <c r="CA15" i="3"/>
  <c r="AF14" i="3"/>
  <c r="BR12" i="3"/>
  <c r="W11" i="3"/>
  <c r="BU9" i="3"/>
  <c r="Z8" i="3"/>
  <c r="C127" i="1"/>
  <c r="C112" i="1"/>
  <c r="C98" i="1"/>
  <c r="C85" i="1"/>
  <c r="C70" i="1"/>
  <c r="C57" i="1"/>
  <c r="C44" i="1"/>
  <c r="C26" i="1"/>
  <c r="C9" i="1"/>
  <c r="BC63" i="3"/>
  <c r="AC50" i="3"/>
  <c r="CS45" i="3"/>
  <c r="AZ43" i="3"/>
  <c r="M41" i="3"/>
  <c r="BJ38" i="3"/>
  <c r="AP36" i="3"/>
  <c r="BJ34" i="3"/>
  <c r="CF32" i="3"/>
  <c r="P31" i="3"/>
  <c r="AN29" i="3"/>
  <c r="BY27" i="3"/>
  <c r="Q26" i="3"/>
  <c r="AB24" i="3"/>
  <c r="AY22" i="3"/>
  <c r="BJ20" i="3"/>
  <c r="N19" i="3"/>
  <c r="AN17" i="3"/>
  <c r="BZ15" i="3"/>
  <c r="AU30" i="3"/>
  <c r="BC13" i="3"/>
  <c r="E16" i="1"/>
  <c r="BT33" i="3"/>
  <c r="AR13" i="3"/>
  <c r="E36" i="1"/>
  <c r="BQ49" i="3"/>
  <c r="BS23" i="3"/>
  <c r="V35" i="3"/>
  <c r="CK15" i="3"/>
  <c r="T48" i="4"/>
  <c r="E9" i="1"/>
  <c r="AP26" i="3"/>
  <c r="AL22" i="3"/>
  <c r="BQ12" i="3"/>
  <c r="K22" i="3"/>
  <c r="AR33" i="3"/>
  <c r="J59" i="3"/>
  <c r="AH10" i="3"/>
  <c r="BR11" i="3"/>
  <c r="S48" i="3"/>
  <c r="BT8" i="3"/>
  <c r="E34" i="1"/>
  <c r="U12" i="3"/>
  <c r="Z24" i="3"/>
  <c r="AN16" i="3"/>
  <c r="AY45" i="3"/>
  <c r="CN24" i="3"/>
  <c r="S23" i="3"/>
  <c r="H13" i="3"/>
  <c r="G13" i="3"/>
  <c r="AT11" i="3"/>
  <c r="CO46" i="3"/>
  <c r="CF9" i="3"/>
  <c r="S66" i="3"/>
  <c r="BY21" i="3"/>
  <c r="AY33" i="3"/>
  <c r="CB33" i="3"/>
  <c r="BI13" i="3"/>
  <c r="BP27" i="3"/>
  <c r="AO8" i="3"/>
  <c r="CT31" i="3"/>
  <c r="E17" i="2"/>
  <c r="Q18" i="3"/>
  <c r="H54" i="4"/>
  <c r="AA32" i="3"/>
  <c r="AJ25" i="3"/>
  <c r="CO13" i="3"/>
  <c r="CI7" i="3"/>
  <c r="C54" i="1"/>
  <c r="BU42" i="3"/>
  <c r="BI30" i="3"/>
  <c r="L22" i="3"/>
  <c r="BH25" i="3"/>
  <c r="D25" i="1"/>
  <c r="CF8" i="3"/>
  <c r="AZ29" i="3"/>
  <c r="AW19" i="3"/>
  <c r="BS47" i="3"/>
  <c r="BD61" i="3"/>
  <c r="AY16" i="3"/>
  <c r="AU27" i="3"/>
  <c r="AF40" i="3"/>
  <c r="AH22" i="3"/>
  <c r="BY12" i="3"/>
  <c r="BP47" i="3"/>
  <c r="CD33" i="3"/>
  <c r="BB23" i="3"/>
  <c r="N14" i="3"/>
  <c r="E53" i="3"/>
  <c r="AE35" i="3"/>
  <c r="AU24" i="3"/>
  <c r="L15" i="3"/>
  <c r="H62" i="2"/>
  <c r="BL54" i="3"/>
  <c r="BT35" i="3"/>
  <c r="O25" i="3"/>
  <c r="K15" i="3"/>
  <c r="G62" i="2"/>
  <c r="G110" i="1"/>
  <c r="G23" i="1"/>
  <c r="CT40" i="3"/>
  <c r="AR29" i="3"/>
  <c r="AP19" i="3"/>
  <c r="AA10" i="3"/>
  <c r="F24" i="2"/>
  <c r="F65" i="1"/>
  <c r="H60" i="4"/>
  <c r="CH41" i="3"/>
  <c r="BX33" i="3"/>
  <c r="BT26" i="3"/>
  <c r="CK19" i="3"/>
  <c r="BS13" i="3"/>
  <c r="AO7" i="3"/>
  <c r="E28" i="2"/>
  <c r="E98" i="1"/>
  <c r="CI66" i="3"/>
  <c r="AW41" i="3"/>
  <c r="AG33" i="3"/>
  <c r="AS26" i="3"/>
  <c r="BL19" i="3"/>
  <c r="AH13" i="3"/>
  <c r="P7" i="3"/>
  <c r="D25" i="2"/>
  <c r="D95" i="1"/>
  <c r="D41" i="1"/>
  <c r="N45" i="3"/>
  <c r="BE40" i="3"/>
  <c r="AA38" i="3"/>
  <c r="AC36" i="3"/>
  <c r="AW34" i="3"/>
  <c r="BE32" i="3"/>
  <c r="BJ30" i="3"/>
  <c r="CU28" i="3"/>
  <c r="Z27" i="3"/>
  <c r="BK25" i="3"/>
  <c r="CH23" i="3"/>
  <c r="Z22" i="3"/>
  <c r="BK20" i="3"/>
  <c r="O19" i="3"/>
  <c r="AC17" i="3"/>
  <c r="BO15" i="3"/>
  <c r="T14" i="3"/>
  <c r="BF12" i="3"/>
  <c r="K11" i="3"/>
  <c r="BI9" i="3"/>
  <c r="N8" i="3"/>
  <c r="C126" i="1"/>
  <c r="C111" i="1"/>
  <c r="C97" i="1"/>
  <c r="C84" i="1"/>
  <c r="C68" i="1"/>
  <c r="C56" i="1"/>
  <c r="C43" i="1"/>
  <c r="C25" i="1"/>
  <c r="C8" i="1"/>
  <c r="H62" i="3"/>
  <c r="BS49" i="3"/>
  <c r="BX45" i="3"/>
  <c r="AI43" i="3"/>
  <c r="CL40" i="3"/>
  <c r="AR38" i="3"/>
  <c r="AB36" i="3"/>
  <c r="AV34" i="3"/>
  <c r="BR32" i="3"/>
  <c r="CI30" i="3"/>
  <c r="BL27" i="3"/>
  <c r="BW25" i="3"/>
  <c r="N24" i="3"/>
  <c r="AW20" i="3"/>
  <c r="AB17" i="3"/>
  <c r="CB12" i="3"/>
  <c r="AH30" i="3"/>
  <c r="CR45" i="3"/>
  <c r="CA14" i="3"/>
  <c r="P21" i="4"/>
  <c r="CE32" i="3"/>
  <c r="E11" i="1"/>
  <c r="CS28" i="3"/>
  <c r="BG9" i="3"/>
  <c r="E30" i="1"/>
  <c r="W9" i="3"/>
  <c r="BD11" i="3"/>
  <c r="AG47" i="3"/>
  <c r="BN38" i="3"/>
  <c r="F53" i="1"/>
  <c r="BF31" i="3"/>
  <c r="CN37" i="3"/>
  <c r="AQ15" i="3"/>
  <c r="I20" i="13"/>
  <c r="AN32" i="3"/>
  <c r="E7" i="1"/>
  <c r="BD21" i="3"/>
  <c r="BZ41" i="3"/>
  <c r="R11" i="3"/>
  <c r="F11" i="2"/>
  <c r="E16" i="2"/>
  <c r="G25" i="4"/>
  <c r="AU23" i="3"/>
  <c r="C94" i="1"/>
  <c r="AN40" i="3"/>
  <c r="BY16" i="3"/>
  <c r="BE12" i="3"/>
  <c r="BF11" i="3"/>
  <c r="H47" i="3"/>
  <c r="T61" i="3"/>
  <c r="O16" i="3"/>
  <c r="H27" i="3"/>
  <c r="CA39" i="3"/>
  <c r="U22" i="3"/>
  <c r="BM12" i="3"/>
  <c r="AI47" i="3"/>
  <c r="BP33" i="3"/>
  <c r="AO23" i="3"/>
  <c r="CU13" i="3"/>
  <c r="F52" i="3"/>
  <c r="Q35" i="3"/>
  <c r="AH24" i="3"/>
  <c r="CS14" i="3"/>
  <c r="H61" i="2"/>
  <c r="CI53" i="3"/>
  <c r="BF35" i="3"/>
  <c r="CT24" i="3"/>
  <c r="CR14" i="3"/>
  <c r="G61" i="2"/>
  <c r="G109" i="1"/>
  <c r="G22" i="1"/>
  <c r="CB40" i="3"/>
  <c r="AE29" i="3"/>
  <c r="AD19" i="3"/>
  <c r="O10" i="3"/>
  <c r="F23" i="2"/>
  <c r="F64" i="1"/>
  <c r="AM55" i="3"/>
  <c r="I40" i="3"/>
  <c r="O32" i="3"/>
  <c r="Y25" i="3"/>
  <c r="BN18" i="3"/>
  <c r="AV12" i="3"/>
  <c r="E66" i="2"/>
  <c r="E18" i="2"/>
  <c r="E87" i="1"/>
  <c r="BA53" i="3"/>
  <c r="BQ39" i="3"/>
  <c r="BS31" i="3"/>
  <c r="K25" i="3"/>
  <c r="AC18" i="3"/>
  <c r="K12" i="3"/>
  <c r="D63" i="2"/>
  <c r="D15" i="2"/>
  <c r="D84" i="1"/>
  <c r="L15" i="6"/>
  <c r="BT44" i="3"/>
  <c r="Y40" i="3"/>
  <c r="J38" i="3"/>
  <c r="M36" i="3"/>
  <c r="AI34" i="3"/>
  <c r="AO32" i="3"/>
  <c r="AW30" i="3"/>
  <c r="CH28" i="3"/>
  <c r="M27" i="3"/>
  <c r="AW25" i="3"/>
  <c r="BU23" i="3"/>
  <c r="M22" i="3"/>
  <c r="AX20" i="3"/>
  <c r="BX18" i="3"/>
  <c r="Q17" i="3"/>
  <c r="BC15" i="3"/>
  <c r="H14" i="3"/>
  <c r="AT12" i="3"/>
  <c r="CR10" i="3"/>
  <c r="AW9" i="3"/>
  <c r="CU7" i="3"/>
  <c r="C125" i="1"/>
  <c r="C110" i="1"/>
  <c r="C96" i="1"/>
  <c r="C83" i="1"/>
  <c r="C67" i="1"/>
  <c r="C55" i="1"/>
  <c r="C42" i="1"/>
  <c r="C23" i="1"/>
  <c r="C7" i="1"/>
  <c r="BF60" i="3"/>
  <c r="AE49" i="3"/>
  <c r="AZ45" i="3"/>
  <c r="O43" i="3"/>
  <c r="BV40" i="3"/>
  <c r="Z38" i="3"/>
  <c r="L36" i="3"/>
  <c r="AH34" i="3"/>
  <c r="BD32" i="3"/>
  <c r="BV30" i="3"/>
  <c r="N29" i="3"/>
  <c r="AY27" i="3"/>
  <c r="BI25" i="3"/>
  <c r="CT23" i="3"/>
  <c r="Y22" i="3"/>
  <c r="AK20" i="3"/>
  <c r="CI18" i="3"/>
  <c r="P17" i="3"/>
  <c r="BB15" i="3"/>
  <c r="W27" i="3"/>
  <c r="H12" i="3"/>
  <c r="E10" i="1"/>
  <c r="BR28" i="3"/>
  <c r="V11" i="3"/>
  <c r="E28" i="1"/>
  <c r="AY43" i="3"/>
  <c r="AV20" i="3"/>
  <c r="X8" i="3"/>
  <c r="G14" i="3"/>
  <c r="CD21" i="3"/>
  <c r="CQ10" i="3"/>
  <c r="O31" i="3"/>
  <c r="BK27" i="3"/>
  <c r="CC12" i="3"/>
  <c r="AV22" i="3"/>
  <c r="BJ13" i="3"/>
  <c r="G96" i="1"/>
  <c r="BJ54" i="3"/>
  <c r="BA39" i="3"/>
  <c r="E40" i="3"/>
  <c r="CS21" i="3"/>
  <c r="C124" i="1"/>
  <c r="BD40" i="3"/>
  <c r="CK16" i="3"/>
  <c r="G30" i="3"/>
  <c r="AF12" i="3"/>
  <c r="BF20" i="3"/>
  <c r="AX38" i="3"/>
  <c r="AP18" i="3"/>
  <c r="CF11" i="3"/>
  <c r="W30" i="3"/>
  <c r="BT10" i="3"/>
  <c r="F51" i="4"/>
  <c r="CG28" i="3"/>
  <c r="BB63" i="3"/>
  <c r="L8" i="3"/>
  <c r="BE11" i="3"/>
  <c r="H124" i="1" l="1"/>
  <c r="D40" i="3"/>
  <c r="BJ74" i="3"/>
  <c r="CP10" i="3"/>
  <c r="E29" i="1"/>
  <c r="H7" i="1"/>
  <c r="C12" i="1"/>
  <c r="H23" i="1"/>
  <c r="H42" i="1"/>
  <c r="H55" i="1"/>
  <c r="H67" i="1"/>
  <c r="H83" i="1"/>
  <c r="H96" i="1"/>
  <c r="H110" i="1"/>
  <c r="H125" i="1"/>
  <c r="CU73" i="3"/>
  <c r="K15" i="6"/>
  <c r="I15" i="2"/>
  <c r="I63" i="2"/>
  <c r="H94" i="1"/>
  <c r="C100" i="1"/>
  <c r="E12" i="1"/>
  <c r="CM37" i="3"/>
  <c r="E31" i="1"/>
  <c r="H8" i="1"/>
  <c r="H25" i="1"/>
  <c r="C27" i="1"/>
  <c r="H43" i="1"/>
  <c r="H56" i="1"/>
  <c r="H68" i="1"/>
  <c r="H84" i="1"/>
  <c r="H97" i="1"/>
  <c r="H111" i="1"/>
  <c r="H126" i="1"/>
  <c r="I25" i="2"/>
  <c r="P73" i="3"/>
  <c r="AO73" i="3"/>
  <c r="BL74" i="3"/>
  <c r="D53" i="3"/>
  <c r="D27" i="1"/>
  <c r="H54" i="1"/>
  <c r="CI73" i="3"/>
  <c r="H74" i="4"/>
  <c r="CM24" i="3"/>
  <c r="E38" i="1"/>
  <c r="H9" i="1"/>
  <c r="H26" i="1"/>
  <c r="H44" i="1"/>
  <c r="H57" i="1"/>
  <c r="H70" i="1"/>
  <c r="C74" i="1"/>
  <c r="H85" i="1"/>
  <c r="H98" i="1"/>
  <c r="H112" i="1"/>
  <c r="H127" i="1"/>
  <c r="I26" i="2"/>
  <c r="AB73" i="3"/>
  <c r="BA73" i="3"/>
  <c r="CM33" i="3"/>
  <c r="D42" i="3"/>
  <c r="K31" i="6"/>
  <c r="G73" i="3"/>
  <c r="H73" i="3"/>
  <c r="CM36" i="3"/>
  <c r="H40" i="1"/>
  <c r="C39" i="1"/>
  <c r="H123" i="1"/>
  <c r="D18" i="3"/>
  <c r="D47" i="3"/>
  <c r="CP35" i="3"/>
  <c r="H82" i="1"/>
  <c r="CP43" i="3"/>
  <c r="I62" i="2"/>
  <c r="G12" i="1"/>
  <c r="D32" i="3"/>
  <c r="G60" i="11"/>
  <c r="CS73" i="3"/>
  <c r="CP9" i="3"/>
  <c r="E35" i="1"/>
  <c r="BJ73" i="3"/>
  <c r="D28" i="3"/>
  <c r="AL73" i="3"/>
  <c r="E39" i="1"/>
  <c r="E50" i="1" s="1"/>
  <c r="D51" i="3"/>
  <c r="D65" i="3"/>
  <c r="H10" i="1"/>
  <c r="H28" i="1"/>
  <c r="C29" i="1"/>
  <c r="H45" i="1"/>
  <c r="H58" i="1"/>
  <c r="H71" i="1"/>
  <c r="H86" i="1"/>
  <c r="H99" i="1"/>
  <c r="H113" i="1"/>
  <c r="H128" i="1"/>
  <c r="I27" i="2"/>
  <c r="AN73" i="3"/>
  <c r="BM73" i="3"/>
  <c r="CP13" i="3"/>
  <c r="S73" i="3"/>
  <c r="T73" i="3"/>
  <c r="F18" i="12"/>
  <c r="BU73" i="3"/>
  <c r="H81" i="1"/>
  <c r="E17" i="1"/>
  <c r="F66" i="12"/>
  <c r="D15" i="3"/>
  <c r="D16" i="3"/>
  <c r="CM34" i="3"/>
  <c r="H11" i="1"/>
  <c r="H30" i="1"/>
  <c r="C31" i="1"/>
  <c r="H46" i="1"/>
  <c r="H59" i="1"/>
  <c r="H72" i="1"/>
  <c r="H87" i="1"/>
  <c r="H101" i="1"/>
  <c r="H114" i="1"/>
  <c r="H129" i="1"/>
  <c r="D21" i="3"/>
  <c r="D26" i="3"/>
  <c r="I37" i="2"/>
  <c r="BE73" i="3"/>
  <c r="CQ73" i="3"/>
  <c r="CP7" i="3"/>
  <c r="BW73" i="3"/>
  <c r="I61" i="2"/>
  <c r="H66" i="1"/>
  <c r="D17" i="3"/>
  <c r="CM12" i="3"/>
  <c r="D12" i="1"/>
  <c r="E27" i="1"/>
  <c r="H13" i="1"/>
  <c r="H32" i="1"/>
  <c r="C35" i="1"/>
  <c r="H47" i="1"/>
  <c r="H60" i="1"/>
  <c r="H73" i="1"/>
  <c r="H88" i="1"/>
  <c r="H102" i="1"/>
  <c r="H116" i="1"/>
  <c r="C117" i="1"/>
  <c r="O73" i="3"/>
  <c r="CP38" i="3"/>
  <c r="I38" i="2"/>
  <c r="F20" i="1"/>
  <c r="F100" i="1"/>
  <c r="BQ73" i="3"/>
  <c r="K27" i="6"/>
  <c r="H53" i="1"/>
  <c r="AW73" i="3"/>
  <c r="H41" i="1"/>
  <c r="M73" i="3"/>
  <c r="CH73" i="3"/>
  <c r="E20" i="1"/>
  <c r="D20" i="1"/>
  <c r="CM29" i="3"/>
  <c r="H33" i="1"/>
  <c r="H48" i="1"/>
  <c r="H61" i="1"/>
  <c r="C76" i="1"/>
  <c r="H75" i="1"/>
  <c r="H89" i="1"/>
  <c r="H103" i="1"/>
  <c r="H118" i="1"/>
  <c r="C120" i="1"/>
  <c r="AA73" i="3"/>
  <c r="CM22" i="3"/>
  <c r="I39" i="2"/>
  <c r="F10" i="12"/>
  <c r="AA74" i="3"/>
  <c r="H65" i="1"/>
  <c r="I13" i="2"/>
  <c r="CP70" i="3"/>
  <c r="CM48" i="3"/>
  <c r="H109" i="1"/>
  <c r="I14" i="2"/>
  <c r="CP24" i="3"/>
  <c r="N73" i="3"/>
  <c r="CM13" i="3"/>
  <c r="CG73" i="3"/>
  <c r="D17" i="1"/>
  <c r="CP21" i="3"/>
  <c r="BI73" i="3"/>
  <c r="H15" i="1"/>
  <c r="BV73" i="3"/>
  <c r="Z73" i="3"/>
  <c r="AX73" i="3"/>
  <c r="AB74" i="3"/>
  <c r="H16" i="1"/>
  <c r="H34" i="1"/>
  <c r="H49" i="1"/>
  <c r="H62" i="1"/>
  <c r="H77" i="1"/>
  <c r="C78" i="1"/>
  <c r="H90" i="1"/>
  <c r="H104" i="1"/>
  <c r="C105" i="1"/>
  <c r="H119" i="1"/>
  <c r="AM73" i="3"/>
  <c r="CM14" i="3"/>
  <c r="I49" i="2"/>
  <c r="E74" i="1"/>
  <c r="D13" i="3"/>
  <c r="H21" i="1"/>
  <c r="C20" i="1"/>
  <c r="H95" i="1"/>
  <c r="CT73" i="3"/>
  <c r="CT75" i="3" s="1"/>
  <c r="E69" i="1"/>
  <c r="CP26" i="3"/>
  <c r="CP31" i="3"/>
  <c r="H18" i="1"/>
  <c r="C17" i="1"/>
  <c r="H36" i="1"/>
  <c r="C38" i="1"/>
  <c r="C69" i="1"/>
  <c r="H51" i="1"/>
  <c r="H63" i="1"/>
  <c r="H79" i="1"/>
  <c r="C93" i="1"/>
  <c r="H91" i="1"/>
  <c r="H106" i="1"/>
  <c r="C115" i="1"/>
  <c r="H121" i="1"/>
  <c r="C130" i="1"/>
  <c r="AY73" i="3"/>
  <c r="CP11" i="3"/>
  <c r="I50" i="2"/>
  <c r="CP29" i="3"/>
  <c r="CM16" i="3"/>
  <c r="F39" i="1"/>
  <c r="F50" i="1" s="1"/>
  <c r="CP18" i="3"/>
  <c r="H108" i="1"/>
  <c r="Y73" i="3"/>
  <c r="H22" i="1"/>
  <c r="AK73" i="3"/>
  <c r="CM44" i="3"/>
  <c r="H19" i="1"/>
  <c r="H37" i="1"/>
  <c r="H52" i="1"/>
  <c r="H64" i="1"/>
  <c r="H80" i="1"/>
  <c r="H92" i="1"/>
  <c r="H107" i="1"/>
  <c r="H122" i="1"/>
  <c r="BK73" i="3"/>
  <c r="I51" i="2"/>
  <c r="E74" i="2"/>
  <c r="CM25" i="3"/>
  <c r="CM40" i="3"/>
  <c r="F73" i="3"/>
  <c r="CM17" i="3"/>
  <c r="G27" i="1"/>
  <c r="AE73" i="3"/>
  <c r="CM39" i="3"/>
  <c r="AF73" i="3"/>
  <c r="CH74" i="3"/>
  <c r="CC73" i="3"/>
  <c r="CF73" i="3"/>
  <c r="N21" i="4"/>
  <c r="D74" i="1"/>
  <c r="I16" i="2"/>
  <c r="I28" i="2"/>
  <c r="I40" i="2"/>
  <c r="I52" i="2"/>
  <c r="I64" i="2"/>
  <c r="AZ73" i="3"/>
  <c r="AZ74" i="3"/>
  <c r="E117" i="1"/>
  <c r="E73" i="2"/>
  <c r="E75" i="2" s="1"/>
  <c r="BY73" i="3"/>
  <c r="F12" i="1"/>
  <c r="R73" i="3"/>
  <c r="CP14" i="3"/>
  <c r="CP22" i="3"/>
  <c r="D39" i="3"/>
  <c r="CM49" i="3"/>
  <c r="G74" i="1"/>
  <c r="AQ73" i="3"/>
  <c r="D9" i="3"/>
  <c r="D36" i="3"/>
  <c r="AR73" i="3"/>
  <c r="CM19" i="3"/>
  <c r="CO73" i="3"/>
  <c r="D11" i="3"/>
  <c r="CM28" i="3"/>
  <c r="F8" i="7"/>
  <c r="CM9" i="3"/>
  <c r="N74" i="3"/>
  <c r="CR73" i="3"/>
  <c r="D29" i="1"/>
  <c r="I17" i="2"/>
  <c r="I29" i="2"/>
  <c r="I41" i="2"/>
  <c r="I53" i="2"/>
  <c r="I65" i="2"/>
  <c r="BL73" i="3"/>
  <c r="D73" i="4"/>
  <c r="E76" i="1"/>
  <c r="E120" i="1"/>
  <c r="CK73" i="3"/>
  <c r="F27" i="1"/>
  <c r="AD73" i="3"/>
  <c r="G29" i="1"/>
  <c r="BC73" i="3"/>
  <c r="K47" i="6"/>
  <c r="BD73" i="3"/>
  <c r="CP16" i="3"/>
  <c r="CP33" i="3"/>
  <c r="CJ33" i="3" s="1"/>
  <c r="CT74" i="3"/>
  <c r="Q19" i="4"/>
  <c r="D31" i="1"/>
  <c r="I18" i="2"/>
  <c r="I30" i="2"/>
  <c r="I42" i="2"/>
  <c r="I54" i="2"/>
  <c r="D74" i="2"/>
  <c r="I66" i="2"/>
  <c r="BX73" i="3"/>
  <c r="CP44" i="3"/>
  <c r="E78" i="1"/>
  <c r="E105" i="1"/>
  <c r="D19" i="3"/>
  <c r="D24" i="3"/>
  <c r="F74" i="1"/>
  <c r="AP73" i="3"/>
  <c r="G31" i="1"/>
  <c r="G74" i="2"/>
  <c r="BO73" i="3"/>
  <c r="H74" i="2"/>
  <c r="BP73" i="3"/>
  <c r="CP25" i="3"/>
  <c r="CP30" i="3"/>
  <c r="J73" i="3"/>
  <c r="D35" i="1"/>
  <c r="D117" i="1"/>
  <c r="I7" i="2"/>
  <c r="D73" i="2"/>
  <c r="I19" i="2"/>
  <c r="I31" i="2"/>
  <c r="I43" i="2"/>
  <c r="I55" i="2"/>
  <c r="I67" i="2"/>
  <c r="E93" i="1"/>
  <c r="E115" i="1"/>
  <c r="E130" i="1"/>
  <c r="E132" i="1" s="1"/>
  <c r="F29" i="1"/>
  <c r="BB73" i="3"/>
  <c r="D20" i="3"/>
  <c r="G35" i="1"/>
  <c r="G117" i="1"/>
  <c r="G73" i="2"/>
  <c r="CA73" i="3"/>
  <c r="CM30" i="3"/>
  <c r="H73" i="2"/>
  <c r="CB73" i="3"/>
  <c r="D27" i="3"/>
  <c r="D43" i="3"/>
  <c r="D63" i="3"/>
  <c r="V73" i="3"/>
  <c r="D44" i="3"/>
  <c r="CM41" i="3"/>
  <c r="D14" i="3"/>
  <c r="CP50" i="3"/>
  <c r="F56" i="7"/>
  <c r="D76" i="1"/>
  <c r="D120" i="1"/>
  <c r="I8" i="2"/>
  <c r="I20" i="2"/>
  <c r="I32" i="2"/>
  <c r="I44" i="2"/>
  <c r="I56" i="2"/>
  <c r="I68" i="2"/>
  <c r="CM20" i="3"/>
  <c r="F31" i="1"/>
  <c r="F74" i="2"/>
  <c r="BN73" i="3"/>
  <c r="G76" i="1"/>
  <c r="G120" i="1"/>
  <c r="CM18" i="3"/>
  <c r="CN73" i="3"/>
  <c r="CM7" i="3"/>
  <c r="H64" i="15"/>
  <c r="D50" i="3"/>
  <c r="AH73" i="3"/>
  <c r="D12" i="3"/>
  <c r="CJ24" i="3"/>
  <c r="CM10" i="3"/>
  <c r="CJ10" i="3" s="1"/>
  <c r="P74" i="3"/>
  <c r="CP48" i="3"/>
  <c r="D78" i="1"/>
  <c r="D105" i="1"/>
  <c r="I9" i="2"/>
  <c r="I21" i="2"/>
  <c r="I33" i="2"/>
  <c r="I45" i="2"/>
  <c r="I57" i="2"/>
  <c r="I69" i="2"/>
  <c r="CM15" i="3"/>
  <c r="CJ15" i="3" s="1"/>
  <c r="E100" i="1"/>
  <c r="CP34" i="3"/>
  <c r="CJ34" i="3" s="1"/>
  <c r="F35" i="1"/>
  <c r="F117" i="1"/>
  <c r="F73" i="2"/>
  <c r="BZ73" i="3"/>
  <c r="BK74" i="3"/>
  <c r="G78" i="1"/>
  <c r="G105" i="1"/>
  <c r="CP15" i="3"/>
  <c r="CP27" i="3"/>
  <c r="CP49" i="3"/>
  <c r="I73" i="3"/>
  <c r="CP17" i="3"/>
  <c r="AT73" i="3"/>
  <c r="D25" i="3"/>
  <c r="CM35" i="3"/>
  <c r="CJ35" i="3" s="1"/>
  <c r="CU74" i="3"/>
  <c r="D38" i="1"/>
  <c r="D69" i="1"/>
  <c r="D93" i="1"/>
  <c r="D115" i="1"/>
  <c r="D130" i="1"/>
  <c r="D132" i="1" s="1"/>
  <c r="I10" i="2"/>
  <c r="I22" i="2"/>
  <c r="I34" i="2"/>
  <c r="I46" i="2"/>
  <c r="I58" i="2"/>
  <c r="I70" i="2"/>
  <c r="CP12" i="3"/>
  <c r="CJ12" i="3" s="1"/>
  <c r="D31" i="3"/>
  <c r="E73" i="3"/>
  <c r="D7" i="3"/>
  <c r="F76" i="1"/>
  <c r="F120" i="1"/>
  <c r="CL73" i="3"/>
  <c r="G17" i="1"/>
  <c r="G38" i="1"/>
  <c r="G69" i="1"/>
  <c r="G93" i="1"/>
  <c r="G115" i="1"/>
  <c r="G130" i="1"/>
  <c r="G132" i="1" s="1"/>
  <c r="CM23" i="3"/>
  <c r="CM32" i="3"/>
  <c r="U73" i="3"/>
  <c r="BF73" i="3"/>
  <c r="Z74" i="3"/>
  <c r="I11" i="2"/>
  <c r="I23" i="2"/>
  <c r="I35" i="2"/>
  <c r="I47" i="2"/>
  <c r="I59" i="2"/>
  <c r="I71" i="2"/>
  <c r="D37" i="3"/>
  <c r="Q73" i="3"/>
  <c r="F78" i="1"/>
  <c r="F105" i="1"/>
  <c r="D8" i="3"/>
  <c r="D29" i="3"/>
  <c r="CP47" i="3"/>
  <c r="AG73" i="3"/>
  <c r="BR73" i="3"/>
  <c r="CM21" i="3"/>
  <c r="BS73" i="3"/>
  <c r="CP37" i="3"/>
  <c r="AX74" i="3"/>
  <c r="D39" i="1"/>
  <c r="D50" i="1" s="1"/>
  <c r="D100" i="1"/>
  <c r="I12" i="2"/>
  <c r="I24" i="2"/>
  <c r="I36" i="2"/>
  <c r="I48" i="2"/>
  <c r="I60" i="2"/>
  <c r="I72" i="2"/>
  <c r="CM27" i="3"/>
  <c r="AC73" i="3"/>
  <c r="F17" i="1"/>
  <c r="F38" i="1"/>
  <c r="F69" i="1"/>
  <c r="F93" i="1"/>
  <c r="F115" i="1"/>
  <c r="F130" i="1"/>
  <c r="F132" i="1" s="1"/>
  <c r="G20" i="1"/>
  <c r="G39" i="1"/>
  <c r="G50" i="1" s="1"/>
  <c r="G100" i="1"/>
  <c r="D52" i="3"/>
  <c r="D10" i="3"/>
  <c r="CP20" i="3"/>
  <c r="AS73" i="3"/>
  <c r="CM8" i="3"/>
  <c r="CD73" i="3"/>
  <c r="CE73" i="3"/>
  <c r="CM26" i="3"/>
  <c r="G24" i="11"/>
  <c r="CM61" i="3"/>
  <c r="Q49" i="4"/>
  <c r="F74" i="21"/>
  <c r="K43" i="6"/>
  <c r="CP62" i="3"/>
  <c r="CJ62" i="3" s="1"/>
  <c r="Q48" i="4"/>
  <c r="G15" i="11"/>
  <c r="CP23" i="3"/>
  <c r="L73" i="6"/>
  <c r="K7" i="6"/>
  <c r="CM53" i="3"/>
  <c r="Q7" i="4"/>
  <c r="R73" i="4"/>
  <c r="CJ44" i="3"/>
  <c r="CP69" i="3"/>
  <c r="N27" i="4"/>
  <c r="K27" i="4" s="1"/>
  <c r="U27" i="4" s="1"/>
  <c r="AM74" i="3"/>
  <c r="CM46" i="3"/>
  <c r="CM62" i="3"/>
  <c r="K38" i="6"/>
  <c r="D38" i="3"/>
  <c r="Q15" i="4"/>
  <c r="CP71" i="3"/>
  <c r="K23" i="6"/>
  <c r="AE74" i="3"/>
  <c r="V37" i="14"/>
  <c r="K42" i="6"/>
  <c r="E74" i="3"/>
  <c r="D54" i="3"/>
  <c r="G73" i="6"/>
  <c r="CP57" i="3"/>
  <c r="Q62" i="4"/>
  <c r="K39" i="6"/>
  <c r="BO74" i="3"/>
  <c r="D68" i="3"/>
  <c r="AN74" i="3"/>
  <c r="G63" i="11"/>
  <c r="F38" i="12"/>
  <c r="CP32" i="3"/>
  <c r="L73" i="3"/>
  <c r="D23" i="3"/>
  <c r="CP45" i="3"/>
  <c r="CP46" i="3"/>
  <c r="J73" i="4"/>
  <c r="L44" i="25"/>
  <c r="H66" i="26"/>
  <c r="Q16" i="4"/>
  <c r="F62" i="12"/>
  <c r="CM66" i="3"/>
  <c r="K73" i="3"/>
  <c r="X73" i="3"/>
  <c r="CJ14" i="3"/>
  <c r="CM38" i="3"/>
  <c r="O74" i="3"/>
  <c r="CP58" i="3"/>
  <c r="K35" i="6"/>
  <c r="AL74" i="3"/>
  <c r="Q27" i="4"/>
  <c r="D69" i="3"/>
  <c r="W73" i="3"/>
  <c r="AJ73" i="3"/>
  <c r="CM11" i="3"/>
  <c r="AY74" i="3"/>
  <c r="F32" i="7"/>
  <c r="V32" i="14"/>
  <c r="BV74" i="3"/>
  <c r="CM72" i="3"/>
  <c r="Q53" i="4"/>
  <c r="Q28" i="4"/>
  <c r="D41" i="3"/>
  <c r="AI73" i="3"/>
  <c r="CJ29" i="3"/>
  <c r="CP36" i="3"/>
  <c r="CJ36" i="3" s="1"/>
  <c r="AV73" i="3"/>
  <c r="CP8" i="3"/>
  <c r="CI74" i="3"/>
  <c r="Q25" i="4"/>
  <c r="G42" i="11"/>
  <c r="Q70" i="4"/>
  <c r="S73" i="4"/>
  <c r="D64" i="3"/>
  <c r="D49" i="3"/>
  <c r="D35" i="3"/>
  <c r="AU73" i="3"/>
  <c r="CP19" i="3"/>
  <c r="D30" i="3"/>
  <c r="BH73" i="3"/>
  <c r="N29" i="4"/>
  <c r="AF74" i="3"/>
  <c r="F16" i="7"/>
  <c r="BG73" i="3"/>
  <c r="BT73" i="3"/>
  <c r="CP41" i="3"/>
  <c r="Q45" i="4"/>
  <c r="Q33" i="4"/>
  <c r="D56" i="3"/>
  <c r="D55" i="3"/>
  <c r="D45" i="3"/>
  <c r="AR74" i="3"/>
  <c r="G33" i="11"/>
  <c r="S74" i="3"/>
  <c r="CM60" i="3"/>
  <c r="N31" i="4"/>
  <c r="BW74" i="3"/>
  <c r="BX74" i="3"/>
  <c r="Q11" i="4"/>
  <c r="G74" i="3"/>
  <c r="Q59" i="4"/>
  <c r="F34" i="12"/>
  <c r="K46" i="6"/>
  <c r="Q74" i="3"/>
  <c r="CP72" i="3"/>
  <c r="Q29" i="4"/>
  <c r="F28" i="7"/>
  <c r="N13" i="4"/>
  <c r="Q69" i="4"/>
  <c r="F35" i="16"/>
  <c r="BD74" i="3"/>
  <c r="CP63" i="3"/>
  <c r="G51" i="11"/>
  <c r="Q67" i="4"/>
  <c r="BC74" i="3"/>
  <c r="CM47" i="3"/>
  <c r="AQ74" i="3"/>
  <c r="F58" i="12"/>
  <c r="AC74" i="3"/>
  <c r="G73" i="4"/>
  <c r="Q30" i="4"/>
  <c r="F52" i="7"/>
  <c r="Q36" i="4"/>
  <c r="Q52" i="4"/>
  <c r="BP74" i="3"/>
  <c r="Q9" i="4"/>
  <c r="G69" i="11"/>
  <c r="CP28" i="3"/>
  <c r="D58" i="3"/>
  <c r="Q42" i="4"/>
  <c r="K19" i="6"/>
  <c r="Q41" i="4"/>
  <c r="K11" i="6"/>
  <c r="CP59" i="3"/>
  <c r="Q24" i="4"/>
  <c r="CA74" i="3"/>
  <c r="P74" i="14"/>
  <c r="AO74" i="3"/>
  <c r="Q31" i="4"/>
  <c r="D73" i="8"/>
  <c r="Q74" i="14"/>
  <c r="F74" i="3"/>
  <c r="CM64" i="3"/>
  <c r="F74" i="4"/>
  <c r="CB74" i="3"/>
  <c r="CP53" i="3"/>
  <c r="CM50" i="3"/>
  <c r="F24" i="7"/>
  <c r="K10" i="6"/>
  <c r="BA74" i="3"/>
  <c r="CM63" i="3"/>
  <c r="Q8" i="4"/>
  <c r="Q20" i="4"/>
  <c r="Q32" i="4"/>
  <c r="R74" i="3"/>
  <c r="CP61" i="3"/>
  <c r="D73" i="20"/>
  <c r="J7" i="20"/>
  <c r="D33" i="3"/>
  <c r="CN74" i="3"/>
  <c r="CM54" i="3"/>
  <c r="Q13" i="4"/>
  <c r="F59" i="16"/>
  <c r="F48" i="7"/>
  <c r="F73" i="4"/>
  <c r="K14" i="6"/>
  <c r="F11" i="16"/>
  <c r="BM74" i="3"/>
  <c r="CP60" i="3"/>
  <c r="Q56" i="4"/>
  <c r="AD74" i="3"/>
  <c r="H73" i="4"/>
  <c r="Q40" i="4"/>
  <c r="G12" i="11"/>
  <c r="CP51" i="3"/>
  <c r="J74" i="4"/>
  <c r="CM43" i="3"/>
  <c r="Q47" i="4"/>
  <c r="K17" i="6"/>
  <c r="F72" i="7"/>
  <c r="T73" i="4"/>
  <c r="K18" i="6"/>
  <c r="BY74" i="3"/>
  <c r="AP74" i="3"/>
  <c r="N17" i="4"/>
  <c r="G30" i="11"/>
  <c r="Q21" i="4"/>
  <c r="K21" i="4" s="1"/>
  <c r="U21" i="4" s="1"/>
  <c r="F74" i="5"/>
  <c r="R52" i="19"/>
  <c r="F42" i="12"/>
  <c r="Q72" i="4"/>
  <c r="K22" i="6"/>
  <c r="CK74" i="3"/>
  <c r="J60" i="20"/>
  <c r="CM52" i="3"/>
  <c r="BB74" i="3"/>
  <c r="D67" i="3"/>
  <c r="G48" i="11"/>
  <c r="BQ74" i="3"/>
  <c r="Q10" i="4"/>
  <c r="CM65" i="3"/>
  <c r="K26" i="6"/>
  <c r="G9" i="11"/>
  <c r="CM51" i="3"/>
  <c r="D66" i="3"/>
  <c r="Q12" i="4"/>
  <c r="H71" i="21"/>
  <c r="BN74" i="3"/>
  <c r="N9" i="4"/>
  <c r="Q44" i="4"/>
  <c r="Q61" i="4"/>
  <c r="G66" i="11"/>
  <c r="CM42" i="3"/>
  <c r="D57" i="3"/>
  <c r="Q58" i="4"/>
  <c r="CO74" i="3"/>
  <c r="CQ74" i="3"/>
  <c r="CP54" i="3"/>
  <c r="Q37" i="4"/>
  <c r="K30" i="6"/>
  <c r="G27" i="11"/>
  <c r="Q64" i="4"/>
  <c r="BZ74" i="3"/>
  <c r="CP39" i="3"/>
  <c r="H74" i="3"/>
  <c r="N73" i="14"/>
  <c r="D22" i="3"/>
  <c r="F74" i="6"/>
  <c r="K34" i="6"/>
  <c r="G45" i="11"/>
  <c r="Q26" i="4"/>
  <c r="F73" i="6"/>
  <c r="F14" i="12"/>
  <c r="CL74" i="3"/>
  <c r="T74" i="3"/>
  <c r="CP40" i="3"/>
  <c r="J31" i="20"/>
  <c r="CC74" i="3"/>
  <c r="J74" i="3"/>
  <c r="M73" i="4"/>
  <c r="K8" i="6"/>
  <c r="F40" i="7"/>
  <c r="CP67" i="3"/>
  <c r="F20" i="7"/>
  <c r="L24" i="25"/>
  <c r="F22" i="12"/>
  <c r="O73" i="14"/>
  <c r="K21" i="28"/>
  <c r="V74" i="3"/>
  <c r="K12" i="6"/>
  <c r="Q60" i="4"/>
  <c r="F64" i="7"/>
  <c r="Q54" i="4"/>
  <c r="R74" i="4"/>
  <c r="Q35" i="4"/>
  <c r="Q51" i="4"/>
  <c r="F46" i="12"/>
  <c r="AH74" i="3"/>
  <c r="D59" i="3"/>
  <c r="K16" i="6"/>
  <c r="CM45" i="3"/>
  <c r="D60" i="3"/>
  <c r="CM69" i="3"/>
  <c r="CP55" i="3"/>
  <c r="N28" i="4"/>
  <c r="K28" i="4" s="1"/>
  <c r="U28" i="4" s="1"/>
  <c r="V30" i="14"/>
  <c r="Q71" i="4"/>
  <c r="F12" i="7"/>
  <c r="F70" i="12"/>
  <c r="AT74" i="3"/>
  <c r="F73" i="5"/>
  <c r="K20" i="6"/>
  <c r="CP42" i="3"/>
  <c r="N19" i="4"/>
  <c r="K19" i="4" s="1"/>
  <c r="U19" i="4" s="1"/>
  <c r="G74" i="13"/>
  <c r="I19" i="5"/>
  <c r="K62" i="6"/>
  <c r="Q17" i="4"/>
  <c r="Q66" i="4"/>
  <c r="L74" i="4"/>
  <c r="F36" i="7"/>
  <c r="BF74" i="3"/>
  <c r="N23" i="4"/>
  <c r="K24" i="6"/>
  <c r="R28" i="19"/>
  <c r="K74" i="3"/>
  <c r="Q18" i="4"/>
  <c r="AJ74" i="3"/>
  <c r="O73" i="4"/>
  <c r="N7" i="4"/>
  <c r="O74" i="4"/>
  <c r="N54" i="4"/>
  <c r="S73" i="14"/>
  <c r="I55" i="5"/>
  <c r="CM31" i="3"/>
  <c r="CJ31" i="3" s="1"/>
  <c r="D46" i="3"/>
  <c r="CM67" i="3"/>
  <c r="Q39" i="4"/>
  <c r="Q55" i="4"/>
  <c r="F60" i="7"/>
  <c r="BR74" i="3"/>
  <c r="M74" i="4"/>
  <c r="K28" i="6"/>
  <c r="W74" i="3"/>
  <c r="V20" i="14"/>
  <c r="AV74" i="3"/>
  <c r="L32" i="25"/>
  <c r="I74" i="3"/>
  <c r="CP64" i="3"/>
  <c r="CD74" i="3"/>
  <c r="CM68" i="3"/>
  <c r="K32" i="6"/>
  <c r="G18" i="11"/>
  <c r="D48" i="3"/>
  <c r="AI74" i="3"/>
  <c r="E74" i="11"/>
  <c r="BH74" i="3"/>
  <c r="M74" i="3"/>
  <c r="H14" i="6"/>
  <c r="U74" i="3"/>
  <c r="L73" i="4"/>
  <c r="K7" i="4"/>
  <c r="U7" i="4" s="1"/>
  <c r="CP65" i="3"/>
  <c r="K36" i="6"/>
  <c r="G36" i="11"/>
  <c r="AU74" i="3"/>
  <c r="CP66" i="3"/>
  <c r="F50" i="12"/>
  <c r="BT74" i="3"/>
  <c r="CM58" i="3"/>
  <c r="H27" i="6"/>
  <c r="E27" i="6" s="1"/>
  <c r="O27" i="6" s="1"/>
  <c r="F49" i="7"/>
  <c r="AG74" i="3"/>
  <c r="Q43" i="4"/>
  <c r="H23" i="15"/>
  <c r="K40" i="6"/>
  <c r="D74" i="11"/>
  <c r="G54" i="11"/>
  <c r="M26" i="22"/>
  <c r="BG74" i="3"/>
  <c r="Q22" i="4"/>
  <c r="CF74" i="3"/>
  <c r="D61" i="3"/>
  <c r="H40" i="6"/>
  <c r="E74" i="15"/>
  <c r="F23" i="12"/>
  <c r="D34" i="3"/>
  <c r="AS74" i="3"/>
  <c r="CM55" i="3"/>
  <c r="D70" i="3"/>
  <c r="G74" i="5"/>
  <c r="K44" i="6"/>
  <c r="G72" i="11"/>
  <c r="F43" i="24"/>
  <c r="BS74" i="3"/>
  <c r="G74" i="6"/>
  <c r="CR74" i="3"/>
  <c r="N11" i="4"/>
  <c r="K11" i="4" s="1"/>
  <c r="U11" i="4" s="1"/>
  <c r="G39" i="11"/>
  <c r="F39" i="16"/>
  <c r="H53" i="6"/>
  <c r="CP52" i="3"/>
  <c r="BE74" i="3"/>
  <c r="Q63" i="4"/>
  <c r="CM56" i="3"/>
  <c r="D71" i="3"/>
  <c r="K48" i="6"/>
  <c r="J74" i="28"/>
  <c r="CE74" i="3"/>
  <c r="CM57" i="3"/>
  <c r="CJ57" i="3" s="1"/>
  <c r="Q38" i="4"/>
  <c r="F74" i="11"/>
  <c r="R48" i="19"/>
  <c r="H66" i="6"/>
  <c r="F33" i="12"/>
  <c r="D72" i="3"/>
  <c r="CM70" i="3"/>
  <c r="Q23" i="4"/>
  <c r="D74" i="8"/>
  <c r="CJ50" i="3"/>
  <c r="Y74" i="3"/>
  <c r="K21" i="6"/>
  <c r="F44" i="7"/>
  <c r="H74" i="5"/>
  <c r="D48" i="13"/>
  <c r="O48" i="13" s="1"/>
  <c r="F63" i="16"/>
  <c r="H28" i="21"/>
  <c r="N16" i="4"/>
  <c r="N42" i="4"/>
  <c r="N68" i="4"/>
  <c r="H15" i="6"/>
  <c r="E15" i="6" s="1"/>
  <c r="O15" i="6" s="1"/>
  <c r="H28" i="6"/>
  <c r="E28" i="6" s="1"/>
  <c r="O28" i="6" s="1"/>
  <c r="H41" i="6"/>
  <c r="I74" i="6"/>
  <c r="H54" i="6"/>
  <c r="H67" i="6"/>
  <c r="I23" i="5"/>
  <c r="I57" i="5"/>
  <c r="F69" i="7"/>
  <c r="F43" i="12"/>
  <c r="K63" i="6"/>
  <c r="F41" i="12"/>
  <c r="AK74" i="3"/>
  <c r="D62" i="3"/>
  <c r="CV62" i="3" s="1"/>
  <c r="P73" i="4"/>
  <c r="K25" i="6"/>
  <c r="F68" i="7"/>
  <c r="N30" i="4"/>
  <c r="N56" i="4"/>
  <c r="K56" i="4" s="1"/>
  <c r="U56" i="4" s="1"/>
  <c r="H16" i="6"/>
  <c r="H29" i="6"/>
  <c r="H42" i="6"/>
  <c r="H55" i="6"/>
  <c r="H69" i="6"/>
  <c r="I25" i="5"/>
  <c r="I63" i="5"/>
  <c r="F67" i="12"/>
  <c r="F46" i="7"/>
  <c r="N59" i="4"/>
  <c r="K59" i="4" s="1"/>
  <c r="U59" i="4" s="1"/>
  <c r="V59" i="14"/>
  <c r="Q68" i="4"/>
  <c r="L74" i="3"/>
  <c r="N15" i="4"/>
  <c r="K15" i="4" s="1"/>
  <c r="U15" i="4" s="1"/>
  <c r="AW74" i="3"/>
  <c r="K29" i="6"/>
  <c r="V67" i="14"/>
  <c r="N18" i="4"/>
  <c r="N44" i="4"/>
  <c r="N70" i="4"/>
  <c r="K70" i="4" s="1"/>
  <c r="U70" i="4" s="1"/>
  <c r="H17" i="6"/>
  <c r="H30" i="6"/>
  <c r="H43" i="6"/>
  <c r="H57" i="6"/>
  <c r="H70" i="6"/>
  <c r="V61" i="14"/>
  <c r="H18" i="26"/>
  <c r="I27" i="5"/>
  <c r="I67" i="5"/>
  <c r="F71" i="12"/>
  <c r="F50" i="7"/>
  <c r="Q14" i="4"/>
  <c r="F26" i="12"/>
  <c r="X74" i="3"/>
  <c r="Q57" i="4"/>
  <c r="G21" i="11"/>
  <c r="BI74" i="3"/>
  <c r="T74" i="4"/>
  <c r="K33" i="6"/>
  <c r="V17" i="14"/>
  <c r="N32" i="4"/>
  <c r="N58" i="4"/>
  <c r="H18" i="6"/>
  <c r="E18" i="6" s="1"/>
  <c r="O18" i="6" s="1"/>
  <c r="H31" i="6"/>
  <c r="E31" i="6" s="1"/>
  <c r="O31" i="6" s="1"/>
  <c r="H45" i="6"/>
  <c r="H58" i="6"/>
  <c r="H71" i="6"/>
  <c r="J72" i="20"/>
  <c r="F10" i="27"/>
  <c r="I29" i="5"/>
  <c r="J73" i="6"/>
  <c r="BU74" i="3"/>
  <c r="K37" i="6"/>
  <c r="V18" i="14"/>
  <c r="R72" i="19"/>
  <c r="I73" i="4"/>
  <c r="N20" i="4"/>
  <c r="N46" i="4"/>
  <c r="N72" i="4"/>
  <c r="H19" i="6"/>
  <c r="H33" i="6"/>
  <c r="H46" i="6"/>
  <c r="H59" i="6"/>
  <c r="H72" i="6"/>
  <c r="I31" i="5"/>
  <c r="G10" i="11"/>
  <c r="F73" i="11"/>
  <c r="G57" i="11"/>
  <c r="H40" i="21"/>
  <c r="CG74" i="3"/>
  <c r="CM71" i="3"/>
  <c r="K41" i="6"/>
  <c r="E74" i="12"/>
  <c r="P73" i="14"/>
  <c r="P75" i="14" s="1"/>
  <c r="V19" i="14"/>
  <c r="N8" i="4"/>
  <c r="N34" i="4"/>
  <c r="N60" i="4"/>
  <c r="I73" i="6"/>
  <c r="H7" i="6"/>
  <c r="E7" i="6" s="1"/>
  <c r="H21" i="6"/>
  <c r="H34" i="6"/>
  <c r="H47" i="6"/>
  <c r="H60" i="6"/>
  <c r="I33" i="5"/>
  <c r="G13" i="11"/>
  <c r="F28" i="12"/>
  <c r="J74" i="14"/>
  <c r="I73" i="13"/>
  <c r="CS74" i="3"/>
  <c r="CP68" i="3"/>
  <c r="K45" i="6"/>
  <c r="V36" i="14"/>
  <c r="R24" i="19"/>
  <c r="J19" i="20"/>
  <c r="M36" i="22"/>
  <c r="N22" i="4"/>
  <c r="N48" i="4"/>
  <c r="H9" i="6"/>
  <c r="H22" i="6"/>
  <c r="H35" i="6"/>
  <c r="H48" i="6"/>
  <c r="H61" i="6"/>
  <c r="V31" i="14"/>
  <c r="H59" i="21"/>
  <c r="I39" i="5"/>
  <c r="G28" i="11"/>
  <c r="F67" i="16"/>
  <c r="F36" i="12"/>
  <c r="Q46" i="4"/>
  <c r="L20" i="25"/>
  <c r="K49" i="6"/>
  <c r="N10" i="4"/>
  <c r="N36" i="4"/>
  <c r="K36" i="4" s="1"/>
  <c r="U36" i="4" s="1"/>
  <c r="H10" i="6"/>
  <c r="E10" i="6" s="1"/>
  <c r="O10" i="6" s="1"/>
  <c r="H23" i="6"/>
  <c r="E23" i="6" s="1"/>
  <c r="O23" i="6" s="1"/>
  <c r="H36" i="6"/>
  <c r="H49" i="6"/>
  <c r="H62" i="6"/>
  <c r="D47" i="13"/>
  <c r="O47" i="13" s="1"/>
  <c r="D74" i="4"/>
  <c r="I7" i="5"/>
  <c r="D73" i="5"/>
  <c r="I43" i="5"/>
  <c r="G46" i="11"/>
  <c r="H47" i="21"/>
  <c r="G14" i="11"/>
  <c r="I16" i="5"/>
  <c r="Q65" i="4"/>
  <c r="F30" i="12"/>
  <c r="H52" i="15"/>
  <c r="N24" i="4"/>
  <c r="K24" i="4" s="1"/>
  <c r="U24" i="4" s="1"/>
  <c r="N64" i="4"/>
  <c r="H11" i="6"/>
  <c r="H24" i="6"/>
  <c r="H37" i="6"/>
  <c r="H50" i="6"/>
  <c r="H63" i="6"/>
  <c r="P74" i="4"/>
  <c r="I9" i="5"/>
  <c r="I49" i="5"/>
  <c r="G49" i="11"/>
  <c r="G17" i="11"/>
  <c r="I18" i="5"/>
  <c r="CM59" i="3"/>
  <c r="CJ59" i="3" s="1"/>
  <c r="N25" i="4"/>
  <c r="K9" i="6"/>
  <c r="F54" i="12"/>
  <c r="D74" i="12"/>
  <c r="N12" i="4"/>
  <c r="N52" i="4"/>
  <c r="H12" i="6"/>
  <c r="H25" i="6"/>
  <c r="H38" i="6"/>
  <c r="H51" i="6"/>
  <c r="H64" i="6"/>
  <c r="L73" i="13"/>
  <c r="H11" i="15"/>
  <c r="I15" i="5"/>
  <c r="I51" i="5"/>
  <c r="F21" i="7"/>
  <c r="G64" i="11"/>
  <c r="D42" i="13"/>
  <c r="O42" i="13" s="1"/>
  <c r="Q34" i="4"/>
  <c r="Q50" i="4"/>
  <c r="CP56" i="3"/>
  <c r="K13" i="6"/>
  <c r="J73" i="13"/>
  <c r="K73" i="13"/>
  <c r="F15" i="16"/>
  <c r="F55" i="24"/>
  <c r="N40" i="4"/>
  <c r="K40" i="4" s="1"/>
  <c r="U40" i="4" s="1"/>
  <c r="N66" i="4"/>
  <c r="H13" i="6"/>
  <c r="H26" i="6"/>
  <c r="H39" i="6"/>
  <c r="E39" i="6" s="1"/>
  <c r="O39" i="6" s="1"/>
  <c r="H52" i="6"/>
  <c r="H65" i="6"/>
  <c r="V55" i="14"/>
  <c r="I17" i="5"/>
  <c r="I53" i="5"/>
  <c r="F45" i="7"/>
  <c r="F19" i="12"/>
  <c r="K50" i="6"/>
  <c r="M74" i="6"/>
  <c r="V28" i="14"/>
  <c r="L48" i="25"/>
  <c r="N14" i="4"/>
  <c r="N26" i="4"/>
  <c r="K26" i="4" s="1"/>
  <c r="U26" i="4" s="1"/>
  <c r="N38" i="4"/>
  <c r="N50" i="4"/>
  <c r="N62" i="4"/>
  <c r="H8" i="6"/>
  <c r="H20" i="6"/>
  <c r="H32" i="6"/>
  <c r="H44" i="6"/>
  <c r="H56" i="6"/>
  <c r="H68" i="6"/>
  <c r="D74" i="18"/>
  <c r="I11" i="5"/>
  <c r="I35" i="5"/>
  <c r="I59" i="5"/>
  <c r="F53" i="7"/>
  <c r="G16" i="11"/>
  <c r="G52" i="11"/>
  <c r="F27" i="12"/>
  <c r="M73" i="13"/>
  <c r="D46" i="13"/>
  <c r="O46" i="13" s="1"/>
  <c r="H40" i="15"/>
  <c r="E73" i="11"/>
  <c r="N73" i="13"/>
  <c r="V72" i="14"/>
  <c r="K51" i="6"/>
  <c r="K64" i="6"/>
  <c r="H28" i="15"/>
  <c r="R40" i="19"/>
  <c r="D74" i="7"/>
  <c r="F54" i="7"/>
  <c r="F40" i="12"/>
  <c r="K74" i="13"/>
  <c r="G50" i="11"/>
  <c r="N71" i="4"/>
  <c r="I42" i="5"/>
  <c r="D73" i="15"/>
  <c r="H7" i="15"/>
  <c r="I13" i="5"/>
  <c r="I37" i="5"/>
  <c r="I61" i="5"/>
  <c r="F9" i="7"/>
  <c r="F57" i="7"/>
  <c r="G19" i="11"/>
  <c r="G55" i="11"/>
  <c r="F31" i="12"/>
  <c r="F74" i="15"/>
  <c r="I74" i="19"/>
  <c r="K52" i="6"/>
  <c r="K65" i="6"/>
  <c r="M7" i="22"/>
  <c r="D73" i="22"/>
  <c r="F58" i="7"/>
  <c r="F44" i="12"/>
  <c r="G53" i="11"/>
  <c r="I46" i="5"/>
  <c r="F16" i="16"/>
  <c r="F13" i="7"/>
  <c r="F61" i="7"/>
  <c r="G22" i="11"/>
  <c r="G58" i="11"/>
  <c r="F35" i="12"/>
  <c r="F19" i="16"/>
  <c r="R44" i="19"/>
  <c r="F67" i="24"/>
  <c r="I74" i="13"/>
  <c r="D73" i="14"/>
  <c r="V7" i="14"/>
  <c r="K53" i="6"/>
  <c r="K66" i="6"/>
  <c r="J74" i="13"/>
  <c r="G73" i="14"/>
  <c r="F62" i="7"/>
  <c r="F52" i="12"/>
  <c r="I70" i="5"/>
  <c r="F47" i="7"/>
  <c r="H62" i="15"/>
  <c r="I41" i="5"/>
  <c r="I65" i="5"/>
  <c r="F17" i="7"/>
  <c r="F65" i="7"/>
  <c r="G25" i="11"/>
  <c r="G61" i="11"/>
  <c r="F39" i="12"/>
  <c r="F43" i="16"/>
  <c r="H16" i="21"/>
  <c r="L28" i="25"/>
  <c r="U73" i="14"/>
  <c r="L74" i="6"/>
  <c r="K54" i="6"/>
  <c r="K67" i="6"/>
  <c r="F23" i="16"/>
  <c r="M22" i="22"/>
  <c r="F10" i="7"/>
  <c r="F70" i="7"/>
  <c r="F60" i="12"/>
  <c r="V44" i="14"/>
  <c r="I72" i="5"/>
  <c r="F51" i="7"/>
  <c r="F31" i="24"/>
  <c r="L52" i="25"/>
  <c r="H71" i="15"/>
  <c r="J12" i="20"/>
  <c r="K55" i="6"/>
  <c r="K69" i="6"/>
  <c r="V60" i="14"/>
  <c r="F47" i="16"/>
  <c r="R64" i="19"/>
  <c r="G74" i="4"/>
  <c r="G73" i="5"/>
  <c r="F14" i="7"/>
  <c r="F64" i="12"/>
  <c r="M50" i="22"/>
  <c r="J73" i="14"/>
  <c r="F47" i="24"/>
  <c r="I21" i="5"/>
  <c r="I45" i="5"/>
  <c r="I69" i="5"/>
  <c r="F25" i="7"/>
  <c r="G31" i="11"/>
  <c r="G67" i="11"/>
  <c r="F47" i="12"/>
  <c r="I73" i="25"/>
  <c r="K57" i="6"/>
  <c r="K70" i="6"/>
  <c r="S74" i="4"/>
  <c r="F22" i="7"/>
  <c r="F8" i="12"/>
  <c r="F72" i="12"/>
  <c r="E73" i="13"/>
  <c r="D7" i="13"/>
  <c r="F59" i="24"/>
  <c r="I47" i="5"/>
  <c r="I71" i="5"/>
  <c r="J74" i="6"/>
  <c r="F29" i="7"/>
  <c r="G34" i="11"/>
  <c r="G70" i="11"/>
  <c r="F51" i="12"/>
  <c r="H74" i="13"/>
  <c r="V49" i="14"/>
  <c r="M13" i="22"/>
  <c r="K58" i="6"/>
  <c r="K71" i="6"/>
  <c r="V25" i="14"/>
  <c r="F26" i="7"/>
  <c r="F12" i="12"/>
  <c r="D43" i="13"/>
  <c r="O43" i="13" s="1"/>
  <c r="D18" i="13"/>
  <c r="O18" i="13" s="1"/>
  <c r="N35" i="4"/>
  <c r="K35" i="4" s="1"/>
  <c r="U35" i="4" s="1"/>
  <c r="D65" i="13"/>
  <c r="O65" i="13" s="1"/>
  <c r="F21" i="16"/>
  <c r="F33" i="7"/>
  <c r="G37" i="11"/>
  <c r="D73" i="12"/>
  <c r="F7" i="12"/>
  <c r="F55" i="12"/>
  <c r="T73" i="14"/>
  <c r="V35" i="14"/>
  <c r="R68" i="19"/>
  <c r="E73" i="5"/>
  <c r="K59" i="6"/>
  <c r="K72" i="6"/>
  <c r="D44" i="13"/>
  <c r="O44" i="13" s="1"/>
  <c r="V66" i="14"/>
  <c r="M71" i="22"/>
  <c r="F30" i="7"/>
  <c r="F16" i="12"/>
  <c r="E74" i="7"/>
  <c r="D19" i="13"/>
  <c r="O19" i="13" s="1"/>
  <c r="F29" i="16"/>
  <c r="F37" i="7"/>
  <c r="G40" i="11"/>
  <c r="F11" i="12"/>
  <c r="F59" i="12"/>
  <c r="E73" i="12"/>
  <c r="D45" i="13"/>
  <c r="O45" i="13" s="1"/>
  <c r="F34" i="27"/>
  <c r="K60" i="6"/>
  <c r="J43" i="20"/>
  <c r="F11" i="24"/>
  <c r="F38" i="7"/>
  <c r="F20" i="12"/>
  <c r="D30" i="13"/>
  <c r="O30" i="13" s="1"/>
  <c r="N47" i="4"/>
  <c r="F62" i="27"/>
  <c r="F41" i="7"/>
  <c r="D73" i="11"/>
  <c r="G7" i="11"/>
  <c r="G43" i="11"/>
  <c r="F15" i="12"/>
  <c r="F63" i="12"/>
  <c r="R20" i="19"/>
  <c r="E74" i="4"/>
  <c r="K61" i="6"/>
  <c r="D74" i="10"/>
  <c r="L8" i="25"/>
  <c r="F42" i="7"/>
  <c r="F24" i="12"/>
  <c r="V8" i="14"/>
  <c r="D31" i="13"/>
  <c r="O31" i="13" s="1"/>
  <c r="H59" i="15"/>
  <c r="G20" i="11"/>
  <c r="G56" i="11"/>
  <c r="D8" i="13"/>
  <c r="O8" i="13" s="1"/>
  <c r="D20" i="13"/>
  <c r="O20" i="13" s="1"/>
  <c r="D32" i="13"/>
  <c r="O32" i="13" s="1"/>
  <c r="E74" i="14"/>
  <c r="J55" i="20"/>
  <c r="F19" i="24"/>
  <c r="N37" i="4"/>
  <c r="K37" i="4" s="1"/>
  <c r="U37" i="4" s="1"/>
  <c r="N49" i="4"/>
  <c r="N61" i="4"/>
  <c r="H47" i="15"/>
  <c r="I22" i="5"/>
  <c r="I48" i="5"/>
  <c r="D73" i="6"/>
  <c r="F55" i="7"/>
  <c r="F49" i="12"/>
  <c r="L16" i="25"/>
  <c r="J48" i="20"/>
  <c r="H33" i="15"/>
  <c r="H14" i="21"/>
  <c r="F24" i="16"/>
  <c r="H29" i="15"/>
  <c r="R16" i="19"/>
  <c r="M73" i="6"/>
  <c r="F34" i="7"/>
  <c r="F48" i="12"/>
  <c r="F73" i="19"/>
  <c r="J24" i="20"/>
  <c r="G23" i="11"/>
  <c r="G59" i="11"/>
  <c r="D9" i="13"/>
  <c r="O9" i="13" s="1"/>
  <c r="D21" i="13"/>
  <c r="O21" i="13" s="1"/>
  <c r="D33" i="13"/>
  <c r="O33" i="13" s="1"/>
  <c r="H16" i="15"/>
  <c r="R36" i="19"/>
  <c r="L12" i="25"/>
  <c r="V10" i="14"/>
  <c r="V23" i="14"/>
  <c r="I24" i="5"/>
  <c r="I50" i="5"/>
  <c r="D73" i="7"/>
  <c r="F7" i="7"/>
  <c r="F59" i="7"/>
  <c r="F53" i="12"/>
  <c r="R56" i="19"/>
  <c r="L40" i="25"/>
  <c r="H9" i="21"/>
  <c r="F28" i="16"/>
  <c r="G26" i="11"/>
  <c r="G62" i="11"/>
  <c r="D10" i="13"/>
  <c r="O10" i="13" s="1"/>
  <c r="D22" i="13"/>
  <c r="O22" i="13" s="1"/>
  <c r="D34" i="13"/>
  <c r="O34" i="13" s="1"/>
  <c r="V24" i="14"/>
  <c r="L36" i="25"/>
  <c r="N39" i="4"/>
  <c r="N51" i="4"/>
  <c r="N63" i="4"/>
  <c r="F73" i="13"/>
  <c r="V11" i="14"/>
  <c r="I26" i="5"/>
  <c r="I52" i="5"/>
  <c r="F11" i="7"/>
  <c r="F63" i="7"/>
  <c r="F57" i="12"/>
  <c r="H69" i="15"/>
  <c r="F33" i="24"/>
  <c r="F56" i="12"/>
  <c r="G29" i="11"/>
  <c r="G65" i="11"/>
  <c r="D11" i="13"/>
  <c r="O11" i="13" s="1"/>
  <c r="D23" i="13"/>
  <c r="O23" i="13" s="1"/>
  <c r="D35" i="13"/>
  <c r="O35" i="13" s="1"/>
  <c r="V43" i="14"/>
  <c r="I28" i="5"/>
  <c r="D74" i="5"/>
  <c r="I54" i="5"/>
  <c r="F15" i="7"/>
  <c r="F71" i="7"/>
  <c r="F61" i="12"/>
  <c r="H45" i="21"/>
  <c r="F45" i="24"/>
  <c r="V33" i="14"/>
  <c r="G32" i="11"/>
  <c r="G68" i="11"/>
  <c r="D12" i="13"/>
  <c r="O12" i="13" s="1"/>
  <c r="D24" i="13"/>
  <c r="O24" i="13" s="1"/>
  <c r="D36" i="13"/>
  <c r="O36" i="13" s="1"/>
  <c r="F27" i="16"/>
  <c r="H64" i="21"/>
  <c r="N41" i="4"/>
  <c r="N53" i="4"/>
  <c r="N65" i="4"/>
  <c r="I30" i="5"/>
  <c r="I56" i="5"/>
  <c r="F23" i="7"/>
  <c r="F9" i="12"/>
  <c r="F65" i="12"/>
  <c r="D73" i="16"/>
  <c r="F7" i="16"/>
  <c r="E73" i="16"/>
  <c r="F57" i="24"/>
  <c r="V48" i="14"/>
  <c r="N74" i="6"/>
  <c r="G35" i="11"/>
  <c r="G71" i="11"/>
  <c r="D13" i="13"/>
  <c r="O13" i="13" s="1"/>
  <c r="D25" i="13"/>
  <c r="O25" i="13" s="1"/>
  <c r="D37" i="13"/>
  <c r="O37" i="13" s="1"/>
  <c r="F51" i="16"/>
  <c r="H41" i="28"/>
  <c r="I74" i="4"/>
  <c r="I32" i="5"/>
  <c r="I58" i="5"/>
  <c r="F27" i="7"/>
  <c r="F13" i="12"/>
  <c r="F69" i="12"/>
  <c r="F31" i="16"/>
  <c r="J67" i="20"/>
  <c r="D51" i="13"/>
  <c r="O51" i="13" s="1"/>
  <c r="H29" i="28"/>
  <c r="M10" i="22"/>
  <c r="F68" i="12"/>
  <c r="H73" i="14"/>
  <c r="H35" i="21"/>
  <c r="F58" i="27"/>
  <c r="N73" i="6"/>
  <c r="G38" i="11"/>
  <c r="D14" i="13"/>
  <c r="O14" i="13" s="1"/>
  <c r="D26" i="13"/>
  <c r="O26" i="13" s="1"/>
  <c r="D38" i="13"/>
  <c r="O38" i="13" s="1"/>
  <c r="D73" i="18"/>
  <c r="R60" i="19"/>
  <c r="N43" i="4"/>
  <c r="N55" i="4"/>
  <c r="N67" i="4"/>
  <c r="I8" i="5"/>
  <c r="I34" i="5"/>
  <c r="I60" i="5"/>
  <c r="F31" i="7"/>
  <c r="F17" i="12"/>
  <c r="G73" i="13"/>
  <c r="D52" i="13"/>
  <c r="O52" i="13" s="1"/>
  <c r="V26" i="14"/>
  <c r="F73" i="14"/>
  <c r="G41" i="11"/>
  <c r="D15" i="13"/>
  <c r="O15" i="13" s="1"/>
  <c r="D27" i="13"/>
  <c r="O27" i="13" s="1"/>
  <c r="D39" i="13"/>
  <c r="O39" i="13" s="1"/>
  <c r="G73" i="19"/>
  <c r="H23" i="21"/>
  <c r="I10" i="5"/>
  <c r="I36" i="5"/>
  <c r="I62" i="5"/>
  <c r="D74" i="6"/>
  <c r="F35" i="7"/>
  <c r="F21" i="12"/>
  <c r="K74" i="14"/>
  <c r="D53" i="13"/>
  <c r="O53" i="13" s="1"/>
  <c r="R73" i="14"/>
  <c r="I73" i="22"/>
  <c r="E74" i="25"/>
  <c r="G8" i="11"/>
  <c r="G44" i="11"/>
  <c r="D16" i="13"/>
  <c r="O16" i="13" s="1"/>
  <c r="D28" i="13"/>
  <c r="O28" i="13" s="1"/>
  <c r="D40" i="13"/>
  <c r="O40" i="13" s="1"/>
  <c r="L74" i="13"/>
  <c r="R12" i="19"/>
  <c r="N33" i="4"/>
  <c r="K33" i="4" s="1"/>
  <c r="U33" i="4" s="1"/>
  <c r="N45" i="4"/>
  <c r="K45" i="4" s="1"/>
  <c r="U45" i="4" s="1"/>
  <c r="N57" i="4"/>
  <c r="N69" i="4"/>
  <c r="D74" i="9"/>
  <c r="V71" i="14"/>
  <c r="I12" i="5"/>
  <c r="I38" i="5"/>
  <c r="I64" i="5"/>
  <c r="F39" i="7"/>
  <c r="F25" i="12"/>
  <c r="D63" i="13"/>
  <c r="O63" i="13" s="1"/>
  <c r="F14" i="27"/>
  <c r="H60" i="21"/>
  <c r="L34" i="25"/>
  <c r="K56" i="6"/>
  <c r="K68" i="6"/>
  <c r="F71" i="16"/>
  <c r="J74" i="19"/>
  <c r="L56" i="25"/>
  <c r="F18" i="7"/>
  <c r="F66" i="7"/>
  <c r="D73" i="10"/>
  <c r="F32" i="12"/>
  <c r="D74" i="14"/>
  <c r="V54" i="14"/>
  <c r="H73" i="5"/>
  <c r="G11" i="11"/>
  <c r="G47" i="11"/>
  <c r="D17" i="13"/>
  <c r="O17" i="13" s="1"/>
  <c r="D29" i="13"/>
  <c r="O29" i="13" s="1"/>
  <c r="D41" i="13"/>
  <c r="O41" i="13" s="1"/>
  <c r="I73" i="14"/>
  <c r="I14" i="5"/>
  <c r="I40" i="5"/>
  <c r="I66" i="5"/>
  <c r="F43" i="7"/>
  <c r="D73" i="9"/>
  <c r="F29" i="12"/>
  <c r="K73" i="14"/>
  <c r="R32" i="19"/>
  <c r="E73" i="7"/>
  <c r="D64" i="13"/>
  <c r="O64" i="13" s="1"/>
  <c r="F38" i="27"/>
  <c r="M47" i="22"/>
  <c r="L38" i="25"/>
  <c r="R45" i="19"/>
  <c r="H19" i="21"/>
  <c r="H73" i="22"/>
  <c r="F45" i="16"/>
  <c r="H23" i="26"/>
  <c r="H27" i="21"/>
  <c r="F50" i="24"/>
  <c r="M73" i="14"/>
  <c r="E74" i="13"/>
  <c r="D54" i="13"/>
  <c r="D66" i="13"/>
  <c r="O66" i="13" s="1"/>
  <c r="J50" i="20"/>
  <c r="F69" i="24"/>
  <c r="K9" i="28"/>
  <c r="V69" i="14"/>
  <c r="H26" i="15"/>
  <c r="I73" i="19"/>
  <c r="J57" i="20"/>
  <c r="K68" i="28"/>
  <c r="F32" i="16"/>
  <c r="H24" i="15"/>
  <c r="H65" i="15"/>
  <c r="H11" i="21"/>
  <c r="D55" i="13"/>
  <c r="O55" i="13" s="1"/>
  <c r="D67" i="13"/>
  <c r="O67" i="13" s="1"/>
  <c r="L74" i="14"/>
  <c r="H73" i="19"/>
  <c r="J26" i="20"/>
  <c r="G74" i="21"/>
  <c r="M65" i="22"/>
  <c r="L62" i="25"/>
  <c r="V9" i="14"/>
  <c r="F73" i="20"/>
  <c r="J33" i="20"/>
  <c r="K24" i="29"/>
  <c r="F60" i="16"/>
  <c r="J28" i="20"/>
  <c r="F22" i="27"/>
  <c r="R42" i="19"/>
  <c r="M28" i="22"/>
  <c r="K66" i="28"/>
  <c r="M74" i="13"/>
  <c r="J36" i="20"/>
  <c r="I20" i="5"/>
  <c r="I44" i="5"/>
  <c r="I68" i="5"/>
  <c r="F19" i="7"/>
  <c r="F67" i="7"/>
  <c r="F37" i="12"/>
  <c r="F55" i="16"/>
  <c r="H52" i="21"/>
  <c r="O74" i="14"/>
  <c r="D56" i="13"/>
  <c r="O56" i="13" s="1"/>
  <c r="D68" i="13"/>
  <c r="O68" i="13" s="1"/>
  <c r="H45" i="15"/>
  <c r="H57" i="21"/>
  <c r="H42" i="28"/>
  <c r="J9" i="20"/>
  <c r="F73" i="22"/>
  <c r="K51" i="29"/>
  <c r="H19" i="15"/>
  <c r="F64" i="16"/>
  <c r="R53" i="19"/>
  <c r="K9" i="29"/>
  <c r="I74" i="14"/>
  <c r="H47" i="26"/>
  <c r="E74" i="5"/>
  <c r="H73" i="13"/>
  <c r="H35" i="15"/>
  <c r="E74" i="21"/>
  <c r="D57" i="13"/>
  <c r="O57" i="13" s="1"/>
  <c r="D69" i="13"/>
  <c r="O69" i="13" s="1"/>
  <c r="H9" i="15"/>
  <c r="H21" i="21"/>
  <c r="V45" i="14"/>
  <c r="H38" i="15"/>
  <c r="M29" i="22"/>
  <c r="F72" i="16"/>
  <c r="M74" i="19"/>
  <c r="H55" i="21"/>
  <c r="H60" i="15"/>
  <c r="M35" i="22"/>
  <c r="G73" i="15"/>
  <c r="R10" i="19"/>
  <c r="J61" i="20"/>
  <c r="K64" i="28"/>
  <c r="F45" i="12"/>
  <c r="K8" i="28"/>
  <c r="D58" i="13"/>
  <c r="O58" i="13" s="1"/>
  <c r="D70" i="13"/>
  <c r="O70" i="13" s="1"/>
  <c r="H38" i="21"/>
  <c r="H43" i="15"/>
  <c r="J66" i="20"/>
  <c r="H10" i="15"/>
  <c r="L70" i="25"/>
  <c r="V47" i="14"/>
  <c r="R8" i="19"/>
  <c r="V12" i="14"/>
  <c r="H54" i="28"/>
  <c r="I74" i="28"/>
  <c r="D59" i="13"/>
  <c r="O59" i="13" s="1"/>
  <c r="D71" i="13"/>
  <c r="O71" i="13" s="1"/>
  <c r="V14" i="14"/>
  <c r="G74" i="15"/>
  <c r="E73" i="20"/>
  <c r="F74" i="13"/>
  <c r="D74" i="17"/>
  <c r="J69" i="20"/>
  <c r="H30" i="26"/>
  <c r="R33" i="19"/>
  <c r="J52" i="20"/>
  <c r="F73" i="21"/>
  <c r="E74" i="22"/>
  <c r="R14" i="19"/>
  <c r="H10" i="21"/>
  <c r="M66" i="22"/>
  <c r="V13" i="14"/>
  <c r="V42" i="14"/>
  <c r="M18" i="22"/>
  <c r="D60" i="13"/>
  <c r="O60" i="13" s="1"/>
  <c r="D72" i="13"/>
  <c r="O72" i="13" s="1"/>
  <c r="H57" i="15"/>
  <c r="J62" i="20"/>
  <c r="H69" i="21"/>
  <c r="H49" i="26"/>
  <c r="V21" i="14"/>
  <c r="J45" i="20"/>
  <c r="M12" i="22"/>
  <c r="V52" i="14"/>
  <c r="H24" i="21"/>
  <c r="D73" i="23"/>
  <c r="H46" i="15"/>
  <c r="R62" i="19"/>
  <c r="H34" i="21"/>
  <c r="F7" i="24"/>
  <c r="D73" i="24"/>
  <c r="E73" i="4"/>
  <c r="D49" i="13"/>
  <c r="O49" i="13" s="1"/>
  <c r="D61" i="13"/>
  <c r="O61" i="13" s="1"/>
  <c r="E73" i="14"/>
  <c r="V50" i="14"/>
  <c r="H21" i="15"/>
  <c r="K74" i="19"/>
  <c r="J38" i="20"/>
  <c r="H33" i="21"/>
  <c r="E73" i="22"/>
  <c r="V57" i="14"/>
  <c r="H50" i="15"/>
  <c r="L74" i="19"/>
  <c r="J21" i="20"/>
  <c r="H55" i="15"/>
  <c r="F18" i="27"/>
  <c r="K25" i="28"/>
  <c r="N74" i="13"/>
  <c r="M42" i="22"/>
  <c r="D50" i="13"/>
  <c r="O50" i="13" s="1"/>
  <c r="D62" i="13"/>
  <c r="O62" i="13" s="1"/>
  <c r="Q73" i="14"/>
  <c r="J14" i="20"/>
  <c r="F21" i="24"/>
  <c r="H14" i="15"/>
  <c r="H50" i="21"/>
  <c r="F12" i="16"/>
  <c r="R37" i="19"/>
  <c r="H30" i="28"/>
  <c r="F73" i="15"/>
  <c r="F49" i="24"/>
  <c r="N73" i="19"/>
  <c r="M9" i="22"/>
  <c r="F53" i="27"/>
  <c r="F20" i="16"/>
  <c r="F68" i="16"/>
  <c r="R25" i="19"/>
  <c r="G73" i="20"/>
  <c r="F42" i="27"/>
  <c r="F71" i="24"/>
  <c r="O74" i="19"/>
  <c r="J18" i="20"/>
  <c r="J42" i="20"/>
  <c r="M49" i="22"/>
  <c r="L42" i="25"/>
  <c r="F46" i="27"/>
  <c r="F33" i="16"/>
  <c r="R22" i="19"/>
  <c r="J37" i="20"/>
  <c r="F74" i="22"/>
  <c r="K44" i="28"/>
  <c r="J8" i="20"/>
  <c r="R19" i="19"/>
  <c r="J73" i="29"/>
  <c r="M32" i="22"/>
  <c r="F66" i="27"/>
  <c r="L58" i="25"/>
  <c r="H17" i="28"/>
  <c r="L73" i="19"/>
  <c r="H41" i="21"/>
  <c r="F25" i="24"/>
  <c r="L46" i="25"/>
  <c r="F70" i="27"/>
  <c r="H58" i="15"/>
  <c r="F37" i="16"/>
  <c r="D74" i="19"/>
  <c r="R54" i="19"/>
  <c r="J13" i="20"/>
  <c r="H46" i="21"/>
  <c r="H51" i="15"/>
  <c r="J68" i="20"/>
  <c r="K45" i="28"/>
  <c r="F42" i="24"/>
  <c r="F9" i="27"/>
  <c r="D73" i="17"/>
  <c r="J73" i="19"/>
  <c r="R17" i="19"/>
  <c r="R65" i="19"/>
  <c r="H36" i="15"/>
  <c r="H72" i="15"/>
  <c r="J23" i="20"/>
  <c r="J47" i="20"/>
  <c r="J71" i="20"/>
  <c r="H36" i="21"/>
  <c r="H72" i="21"/>
  <c r="H41" i="15"/>
  <c r="F37" i="24"/>
  <c r="L50" i="25"/>
  <c r="H22" i="15"/>
  <c r="F41" i="16"/>
  <c r="R34" i="19"/>
  <c r="P74" i="19"/>
  <c r="G73" i="21"/>
  <c r="E74" i="19"/>
  <c r="L73" i="22"/>
  <c r="F46" i="24"/>
  <c r="H24" i="28"/>
  <c r="F13" i="27"/>
  <c r="F13" i="24"/>
  <c r="K15" i="29"/>
  <c r="F36" i="16"/>
  <c r="R9" i="19"/>
  <c r="R57" i="19"/>
  <c r="J16" i="20"/>
  <c r="J40" i="20"/>
  <c r="J64" i="20"/>
  <c r="E73" i="15"/>
  <c r="E73" i="21"/>
  <c r="H13" i="26"/>
  <c r="L10" i="25"/>
  <c r="F49" i="16"/>
  <c r="R46" i="19"/>
  <c r="J49" i="20"/>
  <c r="M68" i="22"/>
  <c r="K18" i="29"/>
  <c r="R74" i="14"/>
  <c r="H15" i="15"/>
  <c r="J20" i="20"/>
  <c r="M62" i="22"/>
  <c r="H8" i="15"/>
  <c r="J27" i="20"/>
  <c r="V46" i="14"/>
  <c r="M48" i="22"/>
  <c r="L45" i="25"/>
  <c r="F40" i="16"/>
  <c r="R29" i="19"/>
  <c r="H31" i="21"/>
  <c r="H67" i="21"/>
  <c r="H11" i="26"/>
  <c r="K56" i="28"/>
  <c r="H53" i="21"/>
  <c r="M16" i="22"/>
  <c r="L14" i="25"/>
  <c r="K57" i="28"/>
  <c r="H70" i="15"/>
  <c r="F53" i="16"/>
  <c r="R26" i="19"/>
  <c r="R58" i="19"/>
  <c r="H58" i="21"/>
  <c r="M70" i="22"/>
  <c r="K36" i="29"/>
  <c r="J32" i="20"/>
  <c r="M64" i="22"/>
  <c r="H16" i="28"/>
  <c r="V38" i="14"/>
  <c r="V62" i="14"/>
  <c r="M74" i="14"/>
  <c r="H26" i="21"/>
  <c r="H62" i="21"/>
  <c r="M17" i="22"/>
  <c r="M59" i="22"/>
  <c r="K33" i="29"/>
  <c r="F44" i="16"/>
  <c r="R49" i="19"/>
  <c r="H12" i="15"/>
  <c r="H48" i="15"/>
  <c r="H73" i="20"/>
  <c r="H12" i="21"/>
  <c r="H48" i="21"/>
  <c r="M11" i="22"/>
  <c r="M52" i="22"/>
  <c r="H17" i="15"/>
  <c r="H53" i="15"/>
  <c r="J30" i="20"/>
  <c r="D74" i="20"/>
  <c r="J54" i="20"/>
  <c r="H17" i="21"/>
  <c r="L18" i="25"/>
  <c r="H34" i="15"/>
  <c r="F57" i="16"/>
  <c r="R38" i="19"/>
  <c r="J25" i="20"/>
  <c r="K45" i="29"/>
  <c r="V56" i="14"/>
  <c r="K32" i="28"/>
  <c r="K42" i="29"/>
  <c r="N74" i="14"/>
  <c r="H31" i="15"/>
  <c r="H67" i="15"/>
  <c r="F48" i="16"/>
  <c r="R21" i="19"/>
  <c r="R69" i="19"/>
  <c r="G73" i="22"/>
  <c r="K69" i="28"/>
  <c r="N74" i="19"/>
  <c r="D74" i="22"/>
  <c r="M54" i="22"/>
  <c r="I73" i="20"/>
  <c r="M20" i="22"/>
  <c r="M41" i="22"/>
  <c r="L22" i="25"/>
  <c r="F9" i="16"/>
  <c r="F61" i="16"/>
  <c r="R70" i="19"/>
  <c r="E74" i="20"/>
  <c r="H22" i="21"/>
  <c r="K63" i="29"/>
  <c r="H63" i="21"/>
  <c r="H44" i="15"/>
  <c r="G74" i="20"/>
  <c r="R71" i="19"/>
  <c r="H18" i="21"/>
  <c r="F15" i="27"/>
  <c r="F52" i="16"/>
  <c r="R41" i="19"/>
  <c r="M25" i="22"/>
  <c r="M44" i="22"/>
  <c r="G73" i="29"/>
  <c r="K73" i="19"/>
  <c r="J11" i="20"/>
  <c r="J35" i="20"/>
  <c r="J59" i="20"/>
  <c r="F23" i="24"/>
  <c r="H61" i="26"/>
  <c r="H73" i="29"/>
  <c r="H65" i="21"/>
  <c r="L26" i="25"/>
  <c r="H42" i="26"/>
  <c r="F13" i="16"/>
  <c r="F65" i="16"/>
  <c r="M73" i="19"/>
  <c r="R50" i="19"/>
  <c r="H70" i="21"/>
  <c r="M24" i="22"/>
  <c r="F19" i="27"/>
  <c r="H20" i="26"/>
  <c r="K60" i="29"/>
  <c r="V16" i="14"/>
  <c r="V40" i="14"/>
  <c r="V64" i="14"/>
  <c r="F8" i="16"/>
  <c r="F56" i="16"/>
  <c r="R13" i="19"/>
  <c r="R61" i="19"/>
  <c r="D73" i="21"/>
  <c r="H7" i="21"/>
  <c r="H43" i="21"/>
  <c r="H59" i="26"/>
  <c r="F35" i="24"/>
  <c r="H29" i="21"/>
  <c r="M72" i="22"/>
  <c r="L30" i="25"/>
  <c r="F17" i="16"/>
  <c r="F69" i="16"/>
  <c r="R30" i="19"/>
  <c r="J73" i="22"/>
  <c r="H39" i="15"/>
  <c r="J44" i="20"/>
  <c r="V58" i="14"/>
  <c r="F35" i="27"/>
  <c r="F26" i="27"/>
  <c r="H8" i="21"/>
  <c r="H49" i="15"/>
  <c r="F42" i="16"/>
  <c r="R43" i="19"/>
  <c r="J53" i="20"/>
  <c r="M14" i="22"/>
  <c r="L39" i="25"/>
  <c r="M31" i="22"/>
  <c r="F50" i="27"/>
  <c r="G74" i="14"/>
  <c r="H32" i="15"/>
  <c r="H68" i="15"/>
  <c r="J15" i="20"/>
  <c r="V34" i="14"/>
  <c r="F46" i="16"/>
  <c r="R11" i="19"/>
  <c r="R67" i="19"/>
  <c r="H37" i="21"/>
  <c r="G73" i="25"/>
  <c r="H66" i="28"/>
  <c r="V41" i="14"/>
  <c r="H42" i="15"/>
  <c r="I74" i="20"/>
  <c r="K55" i="28"/>
  <c r="L29" i="25"/>
  <c r="H39" i="28"/>
  <c r="H43" i="26"/>
  <c r="M39" i="22"/>
  <c r="F74" i="20"/>
  <c r="H15" i="21"/>
  <c r="H51" i="21"/>
  <c r="G74" i="22"/>
  <c r="E73" i="24"/>
  <c r="V15" i="14"/>
  <c r="V39" i="14"/>
  <c r="S74" i="14"/>
  <c r="V63" i="14"/>
  <c r="O73" i="19"/>
  <c r="H56" i="21"/>
  <c r="M43" i="22"/>
  <c r="F50" i="16"/>
  <c r="K12" i="29"/>
  <c r="K17" i="28"/>
  <c r="J56" i="20"/>
  <c r="F74" i="25"/>
  <c r="L73" i="14"/>
  <c r="J51" i="20"/>
  <c r="M19" i="22"/>
  <c r="H74" i="14"/>
  <c r="D74" i="16"/>
  <c r="F54" i="16"/>
  <c r="R31" i="19"/>
  <c r="J46" i="20"/>
  <c r="E73" i="19"/>
  <c r="K21" i="29"/>
  <c r="H40" i="26"/>
  <c r="K42" i="28"/>
  <c r="L55" i="25"/>
  <c r="Q74" i="19"/>
  <c r="M60" i="22"/>
  <c r="H20" i="21"/>
  <c r="D74" i="26"/>
  <c r="H54" i="26"/>
  <c r="T74" i="14"/>
  <c r="H13" i="15"/>
  <c r="H61" i="15"/>
  <c r="R51" i="19"/>
  <c r="V65" i="14"/>
  <c r="F38" i="24"/>
  <c r="F11" i="27"/>
  <c r="H63" i="28"/>
  <c r="H61" i="28"/>
  <c r="H22" i="28"/>
  <c r="M38" i="22"/>
  <c r="F61" i="24"/>
  <c r="D74" i="25"/>
  <c r="L54" i="25"/>
  <c r="H18" i="28"/>
  <c r="F25" i="16"/>
  <c r="R18" i="19"/>
  <c r="R66" i="19"/>
  <c r="M56" i="22"/>
  <c r="F15" i="24"/>
  <c r="H71" i="26"/>
  <c r="K27" i="29"/>
  <c r="V68" i="14"/>
  <c r="H25" i="26"/>
  <c r="V27" i="14"/>
  <c r="V51" i="14"/>
  <c r="F9" i="24"/>
  <c r="H25" i="15"/>
  <c r="F26" i="16"/>
  <c r="R59" i="19"/>
  <c r="J70" i="20"/>
  <c r="U74" i="14"/>
  <c r="E74" i="16"/>
  <c r="J29" i="20"/>
  <c r="K60" i="28"/>
  <c r="M46" i="22"/>
  <c r="H20" i="15"/>
  <c r="H56" i="15"/>
  <c r="J63" i="20"/>
  <c r="H74" i="22"/>
  <c r="F17" i="24"/>
  <c r="J74" i="25"/>
  <c r="F30" i="16"/>
  <c r="J22" i="20"/>
  <c r="D74" i="21"/>
  <c r="H54" i="21"/>
  <c r="L13" i="25"/>
  <c r="H74" i="29"/>
  <c r="K59" i="28"/>
  <c r="H27" i="15"/>
  <c r="H63" i="15"/>
  <c r="H39" i="21"/>
  <c r="K73" i="22"/>
  <c r="H44" i="21"/>
  <c r="F51" i="24"/>
  <c r="H65" i="28"/>
  <c r="F34" i="16"/>
  <c r="H35" i="26"/>
  <c r="H74" i="19"/>
  <c r="M53" i="22"/>
  <c r="H37" i="26"/>
  <c r="M61" i="22"/>
  <c r="L65" i="25"/>
  <c r="H15" i="28"/>
  <c r="H33" i="26"/>
  <c r="K56" i="29"/>
  <c r="H36" i="26"/>
  <c r="K54" i="29"/>
  <c r="D74" i="29"/>
  <c r="F74" i="14"/>
  <c r="J39" i="20"/>
  <c r="M34" i="22"/>
  <c r="M58" i="22"/>
  <c r="F63" i="24"/>
  <c r="V22" i="14"/>
  <c r="V70" i="14"/>
  <c r="F38" i="16"/>
  <c r="R23" i="19"/>
  <c r="L74" i="22"/>
  <c r="F28" i="24"/>
  <c r="K13" i="29"/>
  <c r="F18" i="16"/>
  <c r="F66" i="16"/>
  <c r="D73" i="19"/>
  <c r="R7" i="19"/>
  <c r="R55" i="19"/>
  <c r="J10" i="20"/>
  <c r="J34" i="20"/>
  <c r="J58" i="20"/>
  <c r="F30" i="27"/>
  <c r="H18" i="15"/>
  <c r="D74" i="15"/>
  <c r="H54" i="15"/>
  <c r="M8" i="22"/>
  <c r="K57" i="29"/>
  <c r="M67" i="22"/>
  <c r="F18" i="24"/>
  <c r="F66" i="24"/>
  <c r="L21" i="25"/>
  <c r="L37" i="25"/>
  <c r="L53" i="25"/>
  <c r="F51" i="27"/>
  <c r="L74" i="28"/>
  <c r="K54" i="28"/>
  <c r="L60" i="25"/>
  <c r="F24" i="27"/>
  <c r="H21" i="28"/>
  <c r="K49" i="29"/>
  <c r="F22" i="16"/>
  <c r="F70" i="16"/>
  <c r="P73" i="19"/>
  <c r="R27" i="19"/>
  <c r="M37" i="22"/>
  <c r="F29" i="24"/>
  <c r="F54" i="27"/>
  <c r="D74" i="27"/>
  <c r="H73" i="25"/>
  <c r="K20" i="28"/>
  <c r="K66" i="29"/>
  <c r="K67" i="28"/>
  <c r="F22" i="24"/>
  <c r="F70" i="24"/>
  <c r="G74" i="25"/>
  <c r="H64" i="26"/>
  <c r="F55" i="27"/>
  <c r="K53" i="28"/>
  <c r="K40" i="28"/>
  <c r="F56" i="27"/>
  <c r="H60" i="28"/>
  <c r="D74" i="28"/>
  <c r="G73" i="26"/>
  <c r="R47" i="19"/>
  <c r="H25" i="21"/>
  <c r="H61" i="21"/>
  <c r="F41" i="24"/>
  <c r="J73" i="28"/>
  <c r="H42" i="21"/>
  <c r="K7" i="28"/>
  <c r="L73" i="28"/>
  <c r="L75" i="28" s="1"/>
  <c r="H28" i="28"/>
  <c r="M55" i="22"/>
  <c r="F26" i="24"/>
  <c r="J73" i="25"/>
  <c r="F59" i="27"/>
  <c r="H7" i="26"/>
  <c r="D73" i="26"/>
  <c r="F64" i="27"/>
  <c r="K63" i="28"/>
  <c r="H65" i="26"/>
  <c r="L23" i="25"/>
  <c r="F53" i="24"/>
  <c r="V29" i="14"/>
  <c r="V53" i="14"/>
  <c r="L66" i="25"/>
  <c r="F30" i="24"/>
  <c r="L9" i="25"/>
  <c r="L25" i="25"/>
  <c r="L41" i="25"/>
  <c r="L57" i="25"/>
  <c r="F63" i="27"/>
  <c r="K38" i="29"/>
  <c r="F68" i="27"/>
  <c r="I74" i="29"/>
  <c r="H59" i="28"/>
  <c r="H20" i="28"/>
  <c r="K58" i="28"/>
  <c r="R39" i="19"/>
  <c r="M23" i="22"/>
  <c r="F65" i="24"/>
  <c r="K33" i="28"/>
  <c r="H30" i="15"/>
  <c r="H66" i="15"/>
  <c r="M30" i="22"/>
  <c r="H53" i="28"/>
  <c r="E53" i="28" s="1"/>
  <c r="N53" i="28" s="1"/>
  <c r="K31" i="28"/>
  <c r="H52" i="28"/>
  <c r="I73" i="29"/>
  <c r="F34" i="24"/>
  <c r="H28" i="26"/>
  <c r="D73" i="27"/>
  <c r="F7" i="27"/>
  <c r="F67" i="27"/>
  <c r="F72" i="27"/>
  <c r="Q73" i="19"/>
  <c r="K30" i="29"/>
  <c r="K19" i="28"/>
  <c r="H40" i="28"/>
  <c r="F54" i="24"/>
  <c r="D74" i="24"/>
  <c r="L17" i="25"/>
  <c r="L33" i="25"/>
  <c r="L49" i="25"/>
  <c r="F39" i="27"/>
  <c r="K18" i="28"/>
  <c r="F74" i="29"/>
  <c r="F8" i="27"/>
  <c r="K39" i="28"/>
  <c r="F32" i="24"/>
  <c r="F57" i="27"/>
  <c r="J74" i="22"/>
  <c r="H56" i="26"/>
  <c r="H32" i="21"/>
  <c r="H68" i="21"/>
  <c r="F27" i="24"/>
  <c r="H37" i="15"/>
  <c r="F10" i="16"/>
  <c r="F58" i="16"/>
  <c r="R15" i="19"/>
  <c r="R63" i="19"/>
  <c r="H74" i="20"/>
  <c r="H13" i="21"/>
  <c r="H49" i="21"/>
  <c r="K74" i="22"/>
  <c r="H30" i="21"/>
  <c r="H66" i="21"/>
  <c r="K39" i="29"/>
  <c r="K71" i="29"/>
  <c r="F10" i="24"/>
  <c r="F58" i="24"/>
  <c r="L69" i="25"/>
  <c r="F43" i="27"/>
  <c r="F16" i="27"/>
  <c r="H46" i="28"/>
  <c r="F36" i="24"/>
  <c r="F61" i="27"/>
  <c r="K31" i="29"/>
  <c r="F74" i="19"/>
  <c r="F39" i="24"/>
  <c r="F14" i="16"/>
  <c r="F62" i="16"/>
  <c r="R35" i="19"/>
  <c r="G74" i="19"/>
  <c r="E74" i="26"/>
  <c r="J17" i="20"/>
  <c r="J41" i="20"/>
  <c r="J65" i="20"/>
  <c r="M40" i="22"/>
  <c r="E74" i="27"/>
  <c r="K48" i="29"/>
  <c r="K43" i="28"/>
  <c r="H64" i="28"/>
  <c r="E74" i="29"/>
  <c r="F14" i="24"/>
  <c r="F62" i="24"/>
  <c r="F47" i="27"/>
  <c r="H69" i="26"/>
  <c r="H38" i="28"/>
  <c r="G74" i="29"/>
  <c r="H25" i="28"/>
  <c r="K20" i="29"/>
  <c r="F20" i="27"/>
  <c r="K74" i="25"/>
  <c r="H72" i="26"/>
  <c r="K38" i="28"/>
  <c r="H29" i="26"/>
  <c r="D73" i="25"/>
  <c r="L7" i="25"/>
  <c r="L71" i="25"/>
  <c r="M69" i="22"/>
  <c r="K16" i="29"/>
  <c r="K34" i="29"/>
  <c r="K52" i="29"/>
  <c r="I74" i="22"/>
  <c r="E73" i="25"/>
  <c r="H39" i="26"/>
  <c r="M27" i="22"/>
  <c r="H19" i="28"/>
  <c r="F23" i="27"/>
  <c r="F71" i="27"/>
  <c r="H27" i="28"/>
  <c r="H74" i="25"/>
  <c r="E73" i="27"/>
  <c r="K41" i="28"/>
  <c r="H62" i="28"/>
  <c r="H38" i="26"/>
  <c r="K28" i="28"/>
  <c r="H49" i="28"/>
  <c r="K23" i="29"/>
  <c r="K41" i="29"/>
  <c r="K59" i="29"/>
  <c r="F28" i="27"/>
  <c r="D73" i="28"/>
  <c r="K27" i="28"/>
  <c r="H48" i="28"/>
  <c r="E73" i="26"/>
  <c r="K62" i="28"/>
  <c r="F73" i="28"/>
  <c r="F40" i="24"/>
  <c r="L11" i="25"/>
  <c r="L27" i="25"/>
  <c r="L43" i="25"/>
  <c r="L59" i="25"/>
  <c r="H10" i="26"/>
  <c r="H46" i="26"/>
  <c r="F17" i="27"/>
  <c r="F65" i="27"/>
  <c r="K24" i="28"/>
  <c r="H45" i="28"/>
  <c r="K72" i="29"/>
  <c r="K23" i="28"/>
  <c r="H44" i="28"/>
  <c r="M57" i="22"/>
  <c r="K69" i="29"/>
  <c r="H16" i="26"/>
  <c r="H52" i="26"/>
  <c r="F27" i="27"/>
  <c r="M73" i="28"/>
  <c r="K73" i="25"/>
  <c r="H19" i="26"/>
  <c r="H55" i="26"/>
  <c r="F32" i="27"/>
  <c r="H23" i="28"/>
  <c r="H41" i="26"/>
  <c r="K49" i="28"/>
  <c r="H70" i="28"/>
  <c r="F44" i="24"/>
  <c r="F21" i="27"/>
  <c r="F69" i="27"/>
  <c r="K19" i="29"/>
  <c r="K37" i="29"/>
  <c r="K55" i="29"/>
  <c r="M15" i="22"/>
  <c r="K22" i="28"/>
  <c r="H43" i="28"/>
  <c r="L61" i="25"/>
  <c r="F74" i="26"/>
  <c r="F31" i="27"/>
  <c r="K30" i="28"/>
  <c r="H51" i="28"/>
  <c r="H9" i="26"/>
  <c r="H45" i="26"/>
  <c r="K65" i="28"/>
  <c r="K52" i="28"/>
  <c r="K8" i="29"/>
  <c r="K26" i="29"/>
  <c r="K44" i="29"/>
  <c r="K62" i="29"/>
  <c r="L64" i="25"/>
  <c r="F36" i="27"/>
  <c r="K51" i="28"/>
  <c r="H72" i="28"/>
  <c r="H12" i="26"/>
  <c r="H48" i="26"/>
  <c r="J74" i="29"/>
  <c r="F73" i="26"/>
  <c r="H10" i="28"/>
  <c r="F48" i="24"/>
  <c r="F25" i="27"/>
  <c r="G73" i="28"/>
  <c r="K48" i="28"/>
  <c r="H69" i="28"/>
  <c r="K47" i="28"/>
  <c r="H68" i="28"/>
  <c r="M45" i="22"/>
  <c r="H32" i="26"/>
  <c r="H68" i="26"/>
  <c r="H26" i="28"/>
  <c r="K68" i="29"/>
  <c r="H13" i="28"/>
  <c r="F40" i="27"/>
  <c r="H12" i="28"/>
  <c r="K26" i="28"/>
  <c r="H47" i="28"/>
  <c r="D74" i="23"/>
  <c r="F52" i="24"/>
  <c r="L15" i="25"/>
  <c r="L31" i="25"/>
  <c r="L47" i="25"/>
  <c r="L63" i="25"/>
  <c r="F29" i="27"/>
  <c r="H9" i="28"/>
  <c r="K22" i="29"/>
  <c r="K40" i="29"/>
  <c r="K58" i="29"/>
  <c r="H15" i="26"/>
  <c r="H51" i="26"/>
  <c r="H8" i="28"/>
  <c r="K46" i="28"/>
  <c r="H67" i="28"/>
  <c r="K67" i="29"/>
  <c r="H14" i="26"/>
  <c r="H50" i="26"/>
  <c r="K11" i="29"/>
  <c r="K29" i="29"/>
  <c r="K47" i="29"/>
  <c r="K65" i="29"/>
  <c r="F44" i="27"/>
  <c r="K13" i="28"/>
  <c r="H34" i="28"/>
  <c r="F8" i="24"/>
  <c r="F56" i="24"/>
  <c r="H22" i="26"/>
  <c r="H58" i="26"/>
  <c r="F33" i="27"/>
  <c r="K72" i="28"/>
  <c r="K71" i="28"/>
  <c r="M33" i="22"/>
  <c r="H7" i="28"/>
  <c r="I73" i="28"/>
  <c r="G74" i="26"/>
  <c r="K29" i="28"/>
  <c r="H50" i="28"/>
  <c r="I74" i="25"/>
  <c r="K16" i="28"/>
  <c r="H37" i="28"/>
  <c r="L68" i="25"/>
  <c r="H31" i="26"/>
  <c r="H67" i="26"/>
  <c r="F48" i="27"/>
  <c r="K15" i="28"/>
  <c r="H36" i="28"/>
  <c r="K50" i="28"/>
  <c r="H71" i="28"/>
  <c r="H17" i="26"/>
  <c r="H53" i="26"/>
  <c r="F12" i="24"/>
  <c r="F60" i="24"/>
  <c r="F37" i="27"/>
  <c r="K12" i="28"/>
  <c r="H33" i="28"/>
  <c r="F74" i="28"/>
  <c r="K7" i="29"/>
  <c r="D73" i="29"/>
  <c r="K25" i="29"/>
  <c r="K43" i="29"/>
  <c r="K61" i="29"/>
  <c r="K11" i="28"/>
  <c r="H32" i="28"/>
  <c r="E32" i="28" s="1"/>
  <c r="N32" i="28" s="1"/>
  <c r="M63" i="22"/>
  <c r="K70" i="28"/>
  <c r="K70" i="29"/>
  <c r="H21" i="26"/>
  <c r="H57" i="26"/>
  <c r="K14" i="29"/>
  <c r="K32" i="29"/>
  <c r="K50" i="29"/>
  <c r="F52" i="27"/>
  <c r="H24" i="26"/>
  <c r="H60" i="26"/>
  <c r="H11" i="28"/>
  <c r="K37" i="28"/>
  <c r="H58" i="28"/>
  <c r="F16" i="24"/>
  <c r="F64" i="24"/>
  <c r="L19" i="25"/>
  <c r="L35" i="25"/>
  <c r="L51" i="25"/>
  <c r="L67" i="25"/>
  <c r="F41" i="27"/>
  <c r="G74" i="28"/>
  <c r="E73" i="29"/>
  <c r="M21" i="22"/>
  <c r="H8" i="26"/>
  <c r="H44" i="26"/>
  <c r="K10" i="28"/>
  <c r="H31" i="28"/>
  <c r="F20" i="24"/>
  <c r="F68" i="24"/>
  <c r="F45" i="27"/>
  <c r="K36" i="28"/>
  <c r="H57" i="28"/>
  <c r="K10" i="29"/>
  <c r="K28" i="29"/>
  <c r="K46" i="29"/>
  <c r="K64" i="29"/>
  <c r="H27" i="26"/>
  <c r="H63" i="26"/>
  <c r="K35" i="28"/>
  <c r="H56" i="28"/>
  <c r="M51" i="22"/>
  <c r="F73" i="29"/>
  <c r="E74" i="24"/>
  <c r="H14" i="28"/>
  <c r="M74" i="28"/>
  <c r="H26" i="26"/>
  <c r="H62" i="26"/>
  <c r="K17" i="29"/>
  <c r="K35" i="29"/>
  <c r="K53" i="29"/>
  <c r="L72" i="25"/>
  <c r="F12" i="27"/>
  <c r="F60" i="27"/>
  <c r="K14" i="28"/>
  <c r="H35" i="28"/>
  <c r="K61" i="28"/>
  <c r="F24" i="24"/>
  <c r="F72" i="24"/>
  <c r="H34" i="26"/>
  <c r="H70" i="26"/>
  <c r="F49" i="27"/>
  <c r="F73" i="25"/>
  <c r="K34" i="28"/>
  <c r="H55" i="28"/>
  <c r="H75" i="5" l="1"/>
  <c r="CJ58" i="3"/>
  <c r="H75" i="13"/>
  <c r="E59" i="6"/>
  <c r="O59" i="6" s="1"/>
  <c r="E75" i="21"/>
  <c r="CJ38" i="3"/>
  <c r="CJ27" i="3"/>
  <c r="CJ45" i="3"/>
  <c r="K43" i="4"/>
  <c r="U43" i="4" s="1"/>
  <c r="E22" i="6"/>
  <c r="O22" i="6" s="1"/>
  <c r="CJ70" i="3"/>
  <c r="E75" i="25"/>
  <c r="K69" i="4"/>
  <c r="U69" i="4" s="1"/>
  <c r="K55" i="4"/>
  <c r="U55" i="4" s="1"/>
  <c r="E52" i="28"/>
  <c r="N52" i="28" s="1"/>
  <c r="Q75" i="14"/>
  <c r="E35" i="6"/>
  <c r="O35" i="6" s="1"/>
  <c r="CJ61" i="3"/>
  <c r="CV61" i="3" s="1"/>
  <c r="E57" i="28"/>
  <c r="N57" i="28" s="1"/>
  <c r="E29" i="28"/>
  <c r="N29" i="28" s="1"/>
  <c r="E8" i="28"/>
  <c r="N8" i="28" s="1"/>
  <c r="E68" i="28"/>
  <c r="N68" i="28" s="1"/>
  <c r="E66" i="28"/>
  <c r="N66" i="28" s="1"/>
  <c r="E47" i="6"/>
  <c r="O47" i="6" s="1"/>
  <c r="CJ71" i="3"/>
  <c r="CV71" i="3" s="1"/>
  <c r="BL75" i="3"/>
  <c r="E21" i="28"/>
  <c r="N21" i="28" s="1"/>
  <c r="K67" i="4"/>
  <c r="U67" i="4" s="1"/>
  <c r="F14" i="1"/>
  <c r="F24" i="1" s="1"/>
  <c r="F75" i="21"/>
  <c r="K20" i="4"/>
  <c r="U20" i="4" s="1"/>
  <c r="E54" i="28"/>
  <c r="E26" i="6"/>
  <c r="O26" i="6" s="1"/>
  <c r="K52" i="4"/>
  <c r="U52" i="4" s="1"/>
  <c r="J75" i="19"/>
  <c r="E30" i="6"/>
  <c r="O30" i="6" s="1"/>
  <c r="CJ17" i="3"/>
  <c r="CV17" i="3" s="1"/>
  <c r="E30" i="28"/>
  <c r="N30" i="28" s="1"/>
  <c r="D14" i="1"/>
  <c r="D24" i="1" s="1"/>
  <c r="K51" i="4"/>
  <c r="U51" i="4" s="1"/>
  <c r="CJ54" i="3"/>
  <c r="CV54" i="3" s="1"/>
  <c r="K25" i="4"/>
  <c r="U25" i="4" s="1"/>
  <c r="K41" i="4"/>
  <c r="U41" i="4" s="1"/>
  <c r="K64" i="4"/>
  <c r="U64" i="4" s="1"/>
  <c r="CJ66" i="3"/>
  <c r="J75" i="28"/>
  <c r="P75" i="19"/>
  <c r="K53" i="4"/>
  <c r="U53" i="4" s="1"/>
  <c r="E11" i="6"/>
  <c r="O11" i="6" s="1"/>
  <c r="K48" i="4"/>
  <c r="U48" i="4" s="1"/>
  <c r="E46" i="6"/>
  <c r="O46" i="6" s="1"/>
  <c r="E42" i="6"/>
  <c r="O42" i="6" s="1"/>
  <c r="H75" i="4"/>
  <c r="E8" i="6"/>
  <c r="O8" i="6" s="1"/>
  <c r="K62" i="4"/>
  <c r="U62" i="4" s="1"/>
  <c r="E75" i="4"/>
  <c r="K57" i="4"/>
  <c r="U57" i="4" s="1"/>
  <c r="E38" i="6"/>
  <c r="O38" i="6" s="1"/>
  <c r="E43" i="6"/>
  <c r="O43" i="6" s="1"/>
  <c r="K30" i="4"/>
  <c r="U30" i="4" s="1"/>
  <c r="E16" i="28"/>
  <c r="N16" i="28" s="1"/>
  <c r="E41" i="28"/>
  <c r="N41" i="28" s="1"/>
  <c r="E75" i="15"/>
  <c r="E17" i="6"/>
  <c r="O17" i="6" s="1"/>
  <c r="CJ21" i="3"/>
  <c r="CJ48" i="3"/>
  <c r="CV48" i="3" s="1"/>
  <c r="CJ30" i="3"/>
  <c r="CV30" i="3" s="1"/>
  <c r="K58" i="4"/>
  <c r="U58" i="4" s="1"/>
  <c r="CJ47" i="3"/>
  <c r="G75" i="13"/>
  <c r="K61" i="4"/>
  <c r="U61" i="4" s="1"/>
  <c r="D75" i="2"/>
  <c r="I75" i="28"/>
  <c r="K65" i="4"/>
  <c r="U65" i="4" s="1"/>
  <c r="K49" i="4"/>
  <c r="U49" i="4" s="1"/>
  <c r="D75" i="11"/>
  <c r="E55" i="28"/>
  <c r="N55" i="28" s="1"/>
  <c r="K39" i="4"/>
  <c r="U39" i="4" s="1"/>
  <c r="E20" i="6"/>
  <c r="O20" i="6" s="1"/>
  <c r="E56" i="28"/>
  <c r="N56" i="28" s="1"/>
  <c r="D75" i="26"/>
  <c r="E75" i="7"/>
  <c r="F75" i="25"/>
  <c r="K47" i="4"/>
  <c r="U47" i="4" s="1"/>
  <c r="E36" i="6"/>
  <c r="O36" i="6" s="1"/>
  <c r="E21" i="6"/>
  <c r="O21" i="6" s="1"/>
  <c r="F75" i="4"/>
  <c r="CJ72" i="3"/>
  <c r="K32" i="4"/>
  <c r="U32" i="4" s="1"/>
  <c r="E14" i="6"/>
  <c r="O14" i="6" s="1"/>
  <c r="E49" i="6"/>
  <c r="O49" i="6" s="1"/>
  <c r="F75" i="29"/>
  <c r="F75" i="15"/>
  <c r="E32" i="6"/>
  <c r="O32" i="6" s="1"/>
  <c r="E24" i="6"/>
  <c r="O24" i="6" s="1"/>
  <c r="K42" i="4"/>
  <c r="U42" i="4" s="1"/>
  <c r="E10" i="28"/>
  <c r="N10" i="28" s="1"/>
  <c r="E64" i="28"/>
  <c r="N64" i="28" s="1"/>
  <c r="D75" i="17"/>
  <c r="E41" i="6"/>
  <c r="O41" i="6" s="1"/>
  <c r="E19" i="6"/>
  <c r="O19" i="6" s="1"/>
  <c r="E16" i="6"/>
  <c r="O16" i="6" s="1"/>
  <c r="F75" i="6"/>
  <c r="CV35" i="3"/>
  <c r="CJ26" i="3"/>
  <c r="E9" i="28"/>
  <c r="N9" i="28" s="1"/>
  <c r="K72" i="4"/>
  <c r="U72" i="4" s="1"/>
  <c r="CV34" i="3"/>
  <c r="L75" i="14"/>
  <c r="CV10" i="3"/>
  <c r="Q75" i="19"/>
  <c r="E17" i="28"/>
  <c r="N17" i="28" s="1"/>
  <c r="E18" i="28"/>
  <c r="N18" i="28" s="1"/>
  <c r="K9" i="4"/>
  <c r="U9" i="4" s="1"/>
  <c r="K75" i="14"/>
  <c r="D75" i="7"/>
  <c r="K50" i="4"/>
  <c r="U50" i="4" s="1"/>
  <c r="E51" i="6"/>
  <c r="O51" i="6" s="1"/>
  <c r="E62" i="6"/>
  <c r="O62" i="6" s="1"/>
  <c r="CJ55" i="3"/>
  <c r="CV55" i="3" s="1"/>
  <c r="E26" i="28"/>
  <c r="N26" i="28" s="1"/>
  <c r="F75" i="26"/>
  <c r="J75" i="25"/>
  <c r="O75" i="19"/>
  <c r="E39" i="28"/>
  <c r="N39" i="28" s="1"/>
  <c r="I75" i="19"/>
  <c r="K38" i="4"/>
  <c r="U38" i="4" s="1"/>
  <c r="E34" i="6"/>
  <c r="O34" i="6" s="1"/>
  <c r="K46" i="4"/>
  <c r="U46" i="4" s="1"/>
  <c r="CJ22" i="3"/>
  <c r="CV22" i="3" s="1"/>
  <c r="E75" i="29"/>
  <c r="E75" i="26"/>
  <c r="E60" i="28"/>
  <c r="N60" i="28" s="1"/>
  <c r="H74" i="15"/>
  <c r="K14" i="4"/>
  <c r="U14" i="4" s="1"/>
  <c r="CJ18" i="3"/>
  <c r="CV18" i="3" s="1"/>
  <c r="E48" i="28"/>
  <c r="N48" i="28" s="1"/>
  <c r="E65" i="28"/>
  <c r="N65" i="28" s="1"/>
  <c r="CJ69" i="3"/>
  <c r="E51" i="28"/>
  <c r="N51" i="28" s="1"/>
  <c r="M75" i="6"/>
  <c r="D75" i="12"/>
  <c r="E48" i="6"/>
  <c r="O48" i="6" s="1"/>
  <c r="K29" i="4"/>
  <c r="U29" i="4" s="1"/>
  <c r="E37" i="6"/>
  <c r="O37" i="6" s="1"/>
  <c r="E31" i="28"/>
  <c r="N31" i="28" s="1"/>
  <c r="E19" i="28"/>
  <c r="N19" i="28" s="1"/>
  <c r="G14" i="1"/>
  <c r="G24" i="1" s="1"/>
  <c r="E33" i="6"/>
  <c r="O33" i="6" s="1"/>
  <c r="E29" i="6"/>
  <c r="O29" i="6" s="1"/>
  <c r="E49" i="28"/>
  <c r="N49" i="28" s="1"/>
  <c r="E60" i="6"/>
  <c r="O60" i="6" s="1"/>
  <c r="E58" i="28"/>
  <c r="N58" i="28" s="1"/>
  <c r="E33" i="28"/>
  <c r="N33" i="28" s="1"/>
  <c r="I75" i="20"/>
  <c r="N75" i="19"/>
  <c r="K66" i="4"/>
  <c r="U66" i="4" s="1"/>
  <c r="K10" i="4"/>
  <c r="U10" i="4" s="1"/>
  <c r="K60" i="4"/>
  <c r="U60" i="4" s="1"/>
  <c r="K44" i="4"/>
  <c r="U44" i="4" s="1"/>
  <c r="CJ32" i="3"/>
  <c r="CV24" i="3"/>
  <c r="CJ9" i="3"/>
  <c r="CV9" i="3" s="1"/>
  <c r="CJ13" i="3"/>
  <c r="CV13" i="3" s="1"/>
  <c r="E37" i="28"/>
  <c r="N37" i="28" s="1"/>
  <c r="E12" i="28"/>
  <c r="N12" i="28" s="1"/>
  <c r="G75" i="28"/>
  <c r="D75" i="25"/>
  <c r="K63" i="4"/>
  <c r="U63" i="4" s="1"/>
  <c r="E44" i="6"/>
  <c r="O44" i="6" s="1"/>
  <c r="E40" i="6"/>
  <c r="O40" i="6" s="1"/>
  <c r="Q75" i="3"/>
  <c r="CJ23" i="3"/>
  <c r="CV23" i="3" s="1"/>
  <c r="E43" i="28"/>
  <c r="N43" i="28" s="1"/>
  <c r="E23" i="28"/>
  <c r="N23" i="28" s="1"/>
  <c r="E63" i="28"/>
  <c r="N63" i="28" s="1"/>
  <c r="E15" i="28"/>
  <c r="N15" i="28" s="1"/>
  <c r="E75" i="12"/>
  <c r="E9" i="6"/>
  <c r="O9" i="6" s="1"/>
  <c r="K8" i="4"/>
  <c r="U8" i="4" s="1"/>
  <c r="E72" i="6"/>
  <c r="O72" i="6" s="1"/>
  <c r="L75" i="4"/>
  <c r="CJ67" i="3"/>
  <c r="CV67" i="3" s="1"/>
  <c r="CJ8" i="3"/>
  <c r="E61" i="28"/>
  <c r="N61" i="28" s="1"/>
  <c r="E11" i="28"/>
  <c r="N11" i="28" s="1"/>
  <c r="E44" i="28"/>
  <c r="N44" i="28" s="1"/>
  <c r="E75" i="19"/>
  <c r="M75" i="19"/>
  <c r="K75" i="19"/>
  <c r="D75" i="14"/>
  <c r="CJ42" i="3"/>
  <c r="CJ64" i="3"/>
  <c r="CV64" i="3" s="1"/>
  <c r="F75" i="2"/>
  <c r="AB75" i="3"/>
  <c r="E75" i="14"/>
  <c r="K22" i="4"/>
  <c r="U22" i="4" s="1"/>
  <c r="H75" i="2"/>
  <c r="E67" i="28"/>
  <c r="N67" i="28" s="1"/>
  <c r="K75" i="25"/>
  <c r="E62" i="28"/>
  <c r="N62" i="28" s="1"/>
  <c r="I74" i="5"/>
  <c r="D75" i="29"/>
  <c r="G75" i="5"/>
  <c r="E45" i="6"/>
  <c r="O45" i="6" s="1"/>
  <c r="K17" i="4"/>
  <c r="U17" i="4" s="1"/>
  <c r="AZ75" i="3"/>
  <c r="CJ39" i="3"/>
  <c r="CV39" i="3" s="1"/>
  <c r="O75" i="4"/>
  <c r="CJ63" i="3"/>
  <c r="CV63" i="3" s="1"/>
  <c r="E47" i="28"/>
  <c r="N47" i="28" s="1"/>
  <c r="E69" i="28"/>
  <c r="N69" i="28" s="1"/>
  <c r="E70" i="28"/>
  <c r="N70" i="28" s="1"/>
  <c r="E46" i="28"/>
  <c r="N46" i="28" s="1"/>
  <c r="D75" i="10"/>
  <c r="D75" i="18"/>
  <c r="K71" i="4"/>
  <c r="U71" i="4" s="1"/>
  <c r="E75" i="11"/>
  <c r="K12" i="4"/>
  <c r="U12" i="4" s="1"/>
  <c r="E63" i="6"/>
  <c r="O63" i="6" s="1"/>
  <c r="O7" i="6"/>
  <c r="E34" i="28"/>
  <c r="N34" i="28" s="1"/>
  <c r="E28" i="28"/>
  <c r="N28" i="28" s="1"/>
  <c r="H75" i="25"/>
  <c r="H74" i="21"/>
  <c r="H74" i="26"/>
  <c r="G75" i="22"/>
  <c r="R74" i="19"/>
  <c r="D75" i="23"/>
  <c r="G75" i="15"/>
  <c r="F75" i="22"/>
  <c r="I75" i="14"/>
  <c r="E75" i="5"/>
  <c r="J75" i="14"/>
  <c r="K74" i="6"/>
  <c r="K75" i="13"/>
  <c r="L75" i="13"/>
  <c r="J75" i="6"/>
  <c r="K18" i="4"/>
  <c r="U18" i="4" s="1"/>
  <c r="P75" i="4"/>
  <c r="G74" i="11"/>
  <c r="S75" i="14"/>
  <c r="F75" i="5"/>
  <c r="CJ51" i="3"/>
  <c r="CV51" i="3" s="1"/>
  <c r="CM74" i="3"/>
  <c r="J75" i="4"/>
  <c r="N12" i="2"/>
  <c r="M12" i="2"/>
  <c r="L12" i="2"/>
  <c r="K12" i="2"/>
  <c r="P12" i="2"/>
  <c r="O12" i="2"/>
  <c r="CV29" i="3"/>
  <c r="M10" i="2"/>
  <c r="L10" i="2"/>
  <c r="K10" i="2"/>
  <c r="P10" i="2"/>
  <c r="N10" i="2"/>
  <c r="O10" i="2"/>
  <c r="CJ49" i="3"/>
  <c r="CV49" i="3" s="1"/>
  <c r="G75" i="2"/>
  <c r="L31" i="2"/>
  <c r="K31" i="2"/>
  <c r="P31" i="2"/>
  <c r="O31" i="2"/>
  <c r="N31" i="2"/>
  <c r="M31" i="2"/>
  <c r="BO75" i="3"/>
  <c r="M53" i="2"/>
  <c r="L53" i="2"/>
  <c r="K53" i="2"/>
  <c r="N53" i="2"/>
  <c r="P53" i="2"/>
  <c r="O53" i="2"/>
  <c r="CJ19" i="3"/>
  <c r="CV19" i="3" s="1"/>
  <c r="BY75" i="3"/>
  <c r="CF75" i="3"/>
  <c r="CJ25" i="3"/>
  <c r="AY75" i="3"/>
  <c r="N36" i="1"/>
  <c r="O36" i="1"/>
  <c r="M36" i="1"/>
  <c r="L36" i="1"/>
  <c r="K36" i="1"/>
  <c r="J36" i="1"/>
  <c r="K49" i="2"/>
  <c r="P49" i="2"/>
  <c r="O49" i="2"/>
  <c r="N49" i="2"/>
  <c r="M49" i="2"/>
  <c r="L49" i="2"/>
  <c r="M16" i="1"/>
  <c r="L16" i="1"/>
  <c r="K16" i="1"/>
  <c r="J16" i="1"/>
  <c r="O16" i="1"/>
  <c r="N16" i="1"/>
  <c r="H120" i="1"/>
  <c r="CH75" i="3"/>
  <c r="H117" i="1"/>
  <c r="D131" i="1"/>
  <c r="D133" i="1" s="1"/>
  <c r="K129" i="1"/>
  <c r="J129" i="1"/>
  <c r="O129" i="1"/>
  <c r="N129" i="1"/>
  <c r="L129" i="1"/>
  <c r="M129" i="1"/>
  <c r="CV15" i="3"/>
  <c r="M128" i="1"/>
  <c r="L128" i="1"/>
  <c r="K128" i="1"/>
  <c r="J128" i="1"/>
  <c r="N128" i="1"/>
  <c r="O128" i="1"/>
  <c r="M82" i="1"/>
  <c r="L82" i="1"/>
  <c r="K82" i="1"/>
  <c r="J82" i="1"/>
  <c r="O82" i="1"/>
  <c r="N82" i="1"/>
  <c r="M26" i="1"/>
  <c r="L26" i="1"/>
  <c r="K26" i="1"/>
  <c r="J26" i="1"/>
  <c r="O26" i="1"/>
  <c r="N26" i="1"/>
  <c r="P75" i="3"/>
  <c r="K83" i="1"/>
  <c r="J83" i="1"/>
  <c r="L83" i="1"/>
  <c r="O83" i="1"/>
  <c r="N83" i="1"/>
  <c r="M83" i="1"/>
  <c r="K73" i="29"/>
  <c r="F74" i="16"/>
  <c r="J75" i="29"/>
  <c r="O54" i="13"/>
  <c r="D74" i="13"/>
  <c r="O74" i="13" s="1"/>
  <c r="F75" i="14"/>
  <c r="F75" i="19"/>
  <c r="J75" i="13"/>
  <c r="E64" i="6"/>
  <c r="O64" i="6" s="1"/>
  <c r="N74" i="4"/>
  <c r="K54" i="4"/>
  <c r="CV59" i="3"/>
  <c r="O75" i="14"/>
  <c r="N75" i="14"/>
  <c r="CE75" i="3"/>
  <c r="CV8" i="3"/>
  <c r="BF75" i="3"/>
  <c r="M69" i="2"/>
  <c r="L69" i="2"/>
  <c r="K69" i="2"/>
  <c r="P69" i="2"/>
  <c r="O69" i="2"/>
  <c r="N69" i="2"/>
  <c r="CV12" i="3"/>
  <c r="CJ20" i="3"/>
  <c r="CV20" i="3" s="1"/>
  <c r="CV14" i="3"/>
  <c r="M19" i="2"/>
  <c r="L19" i="2"/>
  <c r="K19" i="2"/>
  <c r="P19" i="2"/>
  <c r="O19" i="2"/>
  <c r="N19" i="2"/>
  <c r="O54" i="2"/>
  <c r="N54" i="2"/>
  <c r="M54" i="2"/>
  <c r="L54" i="2"/>
  <c r="K54" i="2"/>
  <c r="P54" i="2"/>
  <c r="I74" i="2"/>
  <c r="BC75" i="3"/>
  <c r="M41" i="2"/>
  <c r="L41" i="2"/>
  <c r="K41" i="2"/>
  <c r="P41" i="2"/>
  <c r="O41" i="2"/>
  <c r="N41" i="2"/>
  <c r="AR75" i="3"/>
  <c r="AK75" i="3"/>
  <c r="H130" i="1"/>
  <c r="C132" i="1"/>
  <c r="H132" i="1" s="1"/>
  <c r="C14" i="1"/>
  <c r="H17" i="1"/>
  <c r="M14" i="2"/>
  <c r="L14" i="2"/>
  <c r="K14" i="2"/>
  <c r="N14" i="2"/>
  <c r="P14" i="2"/>
  <c r="O14" i="2"/>
  <c r="M118" i="1"/>
  <c r="L118" i="1"/>
  <c r="J118" i="1"/>
  <c r="K118" i="1"/>
  <c r="O118" i="1"/>
  <c r="N118" i="1"/>
  <c r="M75" i="3"/>
  <c r="M116" i="1"/>
  <c r="L116" i="1"/>
  <c r="K116" i="1"/>
  <c r="J116" i="1"/>
  <c r="O116" i="1"/>
  <c r="N116" i="1"/>
  <c r="M114" i="1"/>
  <c r="L114" i="1"/>
  <c r="K114" i="1"/>
  <c r="J114" i="1"/>
  <c r="O114" i="1"/>
  <c r="N114" i="1"/>
  <c r="O113" i="1"/>
  <c r="N113" i="1"/>
  <c r="M113" i="1"/>
  <c r="L113" i="1"/>
  <c r="J113" i="1"/>
  <c r="K113" i="1"/>
  <c r="AL75" i="3"/>
  <c r="BA75" i="3"/>
  <c r="M9" i="1"/>
  <c r="O9" i="1"/>
  <c r="L9" i="1"/>
  <c r="K9" i="1"/>
  <c r="J9" i="1"/>
  <c r="N9" i="1"/>
  <c r="K25" i="2"/>
  <c r="P25" i="2"/>
  <c r="O25" i="2"/>
  <c r="N25" i="2"/>
  <c r="L25" i="2"/>
  <c r="M25" i="2"/>
  <c r="CJ37" i="3"/>
  <c r="CV37" i="3" s="1"/>
  <c r="O67" i="1"/>
  <c r="N67" i="1"/>
  <c r="M67" i="1"/>
  <c r="L67" i="1"/>
  <c r="K67" i="1"/>
  <c r="J67" i="1"/>
  <c r="K73" i="28"/>
  <c r="E40" i="28"/>
  <c r="N40" i="28" s="1"/>
  <c r="F74" i="27"/>
  <c r="K74" i="28"/>
  <c r="K74" i="29"/>
  <c r="E22" i="28"/>
  <c r="N22" i="28" s="1"/>
  <c r="H75" i="20"/>
  <c r="E25" i="28"/>
  <c r="N25" i="28" s="1"/>
  <c r="E75" i="20"/>
  <c r="E42" i="28"/>
  <c r="N42" i="28" s="1"/>
  <c r="F75" i="20"/>
  <c r="I75" i="25"/>
  <c r="U75" i="14"/>
  <c r="D75" i="22"/>
  <c r="E69" i="6"/>
  <c r="O69" i="6" s="1"/>
  <c r="CV57" i="3"/>
  <c r="CV33" i="3"/>
  <c r="G75" i="6"/>
  <c r="CJ46" i="3"/>
  <c r="CV46" i="3" s="1"/>
  <c r="CD75" i="3"/>
  <c r="U75" i="3"/>
  <c r="N57" i="2"/>
  <c r="M57" i="2"/>
  <c r="L57" i="2"/>
  <c r="K57" i="2"/>
  <c r="P57" i="2"/>
  <c r="O57" i="2"/>
  <c r="AH75" i="3"/>
  <c r="CJ41" i="3"/>
  <c r="CV41" i="3" s="1"/>
  <c r="M42" i="2"/>
  <c r="L42" i="2"/>
  <c r="K42" i="2"/>
  <c r="P42" i="2"/>
  <c r="O42" i="2"/>
  <c r="N42" i="2"/>
  <c r="M29" i="2"/>
  <c r="L29" i="2"/>
  <c r="K29" i="2"/>
  <c r="P29" i="2"/>
  <c r="N29" i="2"/>
  <c r="O29" i="2"/>
  <c r="CV36" i="3"/>
  <c r="M51" i="2"/>
  <c r="L51" i="2"/>
  <c r="K51" i="2"/>
  <c r="P51" i="2"/>
  <c r="O51" i="2"/>
  <c r="N51" i="2"/>
  <c r="M121" i="1"/>
  <c r="L121" i="1"/>
  <c r="K121" i="1"/>
  <c r="J121" i="1"/>
  <c r="O121" i="1"/>
  <c r="N121" i="1"/>
  <c r="M18" i="1"/>
  <c r="L18" i="1"/>
  <c r="K18" i="1"/>
  <c r="J18" i="1"/>
  <c r="O18" i="1"/>
  <c r="N18" i="1"/>
  <c r="AM75" i="3"/>
  <c r="AX75" i="3"/>
  <c r="J109" i="1"/>
  <c r="O109" i="1"/>
  <c r="N109" i="1"/>
  <c r="K109" i="1"/>
  <c r="M109" i="1"/>
  <c r="L109" i="1"/>
  <c r="J103" i="1"/>
  <c r="O103" i="1"/>
  <c r="N103" i="1"/>
  <c r="K103" i="1"/>
  <c r="M103" i="1"/>
  <c r="L103" i="1"/>
  <c r="M41" i="1"/>
  <c r="L41" i="1"/>
  <c r="K41" i="1"/>
  <c r="J41" i="1"/>
  <c r="O41" i="1"/>
  <c r="N41" i="1"/>
  <c r="M102" i="1"/>
  <c r="L102" i="1"/>
  <c r="K102" i="1"/>
  <c r="J102" i="1"/>
  <c r="O102" i="1"/>
  <c r="N102" i="1"/>
  <c r="L101" i="1"/>
  <c r="K101" i="1"/>
  <c r="J101" i="1"/>
  <c r="O101" i="1"/>
  <c r="N101" i="1"/>
  <c r="M101" i="1"/>
  <c r="E14" i="1"/>
  <c r="E24" i="1" s="1"/>
  <c r="E131" i="1" s="1"/>
  <c r="E133" i="1" s="1"/>
  <c r="M99" i="1"/>
  <c r="L99" i="1"/>
  <c r="K99" i="1"/>
  <c r="J99" i="1"/>
  <c r="O99" i="1"/>
  <c r="N99" i="1"/>
  <c r="CV47" i="3"/>
  <c r="M126" i="1"/>
  <c r="L126" i="1"/>
  <c r="K126" i="1"/>
  <c r="J126" i="1"/>
  <c r="O126" i="1"/>
  <c r="N126" i="1"/>
  <c r="M55" i="1"/>
  <c r="L55" i="1"/>
  <c r="J55" i="1"/>
  <c r="K55" i="1"/>
  <c r="N55" i="1"/>
  <c r="O55" i="1"/>
  <c r="H73" i="28"/>
  <c r="E72" i="28"/>
  <c r="N72" i="28" s="1"/>
  <c r="F75" i="28"/>
  <c r="M75" i="14"/>
  <c r="T75" i="14"/>
  <c r="M73" i="22"/>
  <c r="E55" i="6"/>
  <c r="O55" i="6" s="1"/>
  <c r="N73" i="4"/>
  <c r="CJ65" i="3"/>
  <c r="CV65" i="3" s="1"/>
  <c r="T75" i="4"/>
  <c r="J73" i="20"/>
  <c r="BH75" i="3"/>
  <c r="D74" i="3"/>
  <c r="D73" i="3"/>
  <c r="M45" i="2"/>
  <c r="L45" i="2"/>
  <c r="K45" i="2"/>
  <c r="P45" i="2"/>
  <c r="O45" i="2"/>
  <c r="N45" i="2"/>
  <c r="CV50" i="3"/>
  <c r="M68" i="2"/>
  <c r="L68" i="2"/>
  <c r="K68" i="2"/>
  <c r="P68" i="2"/>
  <c r="N68" i="2"/>
  <c r="O68" i="2"/>
  <c r="CV44" i="3"/>
  <c r="P7" i="2"/>
  <c r="O7" i="2"/>
  <c r="N7" i="2"/>
  <c r="M7" i="2"/>
  <c r="L7" i="2"/>
  <c r="I73" i="2"/>
  <c r="K7" i="2"/>
  <c r="AP75" i="3"/>
  <c r="O30" i="2"/>
  <c r="N30" i="2"/>
  <c r="M30" i="2"/>
  <c r="L30" i="2"/>
  <c r="P30" i="2"/>
  <c r="K30" i="2"/>
  <c r="AD75" i="3"/>
  <c r="M17" i="2"/>
  <c r="L17" i="2"/>
  <c r="K17" i="2"/>
  <c r="P17" i="2"/>
  <c r="O17" i="2"/>
  <c r="N17" i="2"/>
  <c r="CC75" i="3"/>
  <c r="BK75" i="3"/>
  <c r="M22" i="1"/>
  <c r="L22" i="1"/>
  <c r="K22" i="1"/>
  <c r="J22" i="1"/>
  <c r="O22" i="1"/>
  <c r="N22" i="1"/>
  <c r="H115" i="1"/>
  <c r="M119" i="1"/>
  <c r="L119" i="1"/>
  <c r="K119" i="1"/>
  <c r="J119" i="1"/>
  <c r="O119" i="1"/>
  <c r="N119" i="1"/>
  <c r="Z75" i="3"/>
  <c r="O89" i="1"/>
  <c r="N89" i="1"/>
  <c r="M89" i="1"/>
  <c r="J89" i="1"/>
  <c r="L89" i="1"/>
  <c r="K89" i="1"/>
  <c r="AW75" i="3"/>
  <c r="M88" i="1"/>
  <c r="L88" i="1"/>
  <c r="K88" i="1"/>
  <c r="J88" i="1"/>
  <c r="O88" i="1"/>
  <c r="N88" i="1"/>
  <c r="M66" i="1"/>
  <c r="L66" i="1"/>
  <c r="K66" i="1"/>
  <c r="J66" i="1"/>
  <c r="O66" i="1"/>
  <c r="N66" i="1"/>
  <c r="N87" i="1"/>
  <c r="O87" i="1"/>
  <c r="M87" i="1"/>
  <c r="L87" i="1"/>
  <c r="K87" i="1"/>
  <c r="J87" i="1"/>
  <c r="K81" i="1"/>
  <c r="J81" i="1"/>
  <c r="O81" i="1"/>
  <c r="N81" i="1"/>
  <c r="L81" i="1"/>
  <c r="M81" i="1"/>
  <c r="L86" i="1"/>
  <c r="K86" i="1"/>
  <c r="J86" i="1"/>
  <c r="O86" i="1"/>
  <c r="N86" i="1"/>
  <c r="M86" i="1"/>
  <c r="BJ75" i="3"/>
  <c r="P26" i="2"/>
  <c r="N26" i="2"/>
  <c r="O26" i="2"/>
  <c r="M26" i="2"/>
  <c r="K26" i="2"/>
  <c r="L26" i="2"/>
  <c r="N111" i="1"/>
  <c r="O111" i="1"/>
  <c r="M111" i="1"/>
  <c r="L111" i="1"/>
  <c r="K111" i="1"/>
  <c r="J111" i="1"/>
  <c r="H100" i="1"/>
  <c r="O42" i="1"/>
  <c r="N42" i="1"/>
  <c r="M42" i="1"/>
  <c r="L42" i="1"/>
  <c r="J42" i="1"/>
  <c r="K42" i="1"/>
  <c r="E45" i="28"/>
  <c r="N45" i="28" s="1"/>
  <c r="E7" i="28"/>
  <c r="H75" i="29"/>
  <c r="F75" i="13"/>
  <c r="D75" i="6"/>
  <c r="E65" i="6"/>
  <c r="O65" i="6" s="1"/>
  <c r="H73" i="15"/>
  <c r="E52" i="6"/>
  <c r="O52" i="6" s="1"/>
  <c r="E71" i="6"/>
  <c r="O71" i="6" s="1"/>
  <c r="D75" i="20"/>
  <c r="CV45" i="3"/>
  <c r="L75" i="3"/>
  <c r="AS75" i="3"/>
  <c r="E75" i="3"/>
  <c r="N33" i="2"/>
  <c r="M33" i="2"/>
  <c r="L33" i="2"/>
  <c r="O33" i="2"/>
  <c r="K33" i="2"/>
  <c r="P33" i="2"/>
  <c r="O56" i="2"/>
  <c r="M56" i="2"/>
  <c r="L56" i="2"/>
  <c r="K56" i="2"/>
  <c r="P56" i="2"/>
  <c r="N56" i="2"/>
  <c r="V75" i="3"/>
  <c r="BB75" i="3"/>
  <c r="M18" i="2"/>
  <c r="L18" i="2"/>
  <c r="K18" i="2"/>
  <c r="P18" i="2"/>
  <c r="O18" i="2"/>
  <c r="N18" i="2"/>
  <c r="AQ75" i="3"/>
  <c r="M122" i="1"/>
  <c r="L122" i="1"/>
  <c r="K122" i="1"/>
  <c r="J122" i="1"/>
  <c r="O122" i="1"/>
  <c r="N122" i="1"/>
  <c r="Y75" i="3"/>
  <c r="K106" i="1"/>
  <c r="J106" i="1"/>
  <c r="L106" i="1"/>
  <c r="O106" i="1"/>
  <c r="N106" i="1"/>
  <c r="M106" i="1"/>
  <c r="H105" i="1"/>
  <c r="BV75" i="3"/>
  <c r="M75" i="1"/>
  <c r="L75" i="1"/>
  <c r="K75" i="1"/>
  <c r="J75" i="1"/>
  <c r="O75" i="1"/>
  <c r="N75" i="1"/>
  <c r="J53" i="1"/>
  <c r="O53" i="1"/>
  <c r="N53" i="1"/>
  <c r="K53" i="1"/>
  <c r="M53" i="1"/>
  <c r="L53" i="1"/>
  <c r="M73" i="1"/>
  <c r="L73" i="1"/>
  <c r="K73" i="1"/>
  <c r="J73" i="1"/>
  <c r="O73" i="1"/>
  <c r="N73" i="1"/>
  <c r="M61" i="2"/>
  <c r="L61" i="2"/>
  <c r="O61" i="2"/>
  <c r="K61" i="2"/>
  <c r="P61" i="2"/>
  <c r="N61" i="2"/>
  <c r="M72" i="1"/>
  <c r="L72" i="1"/>
  <c r="K72" i="1"/>
  <c r="J72" i="1"/>
  <c r="O72" i="1"/>
  <c r="N72" i="1"/>
  <c r="BU75" i="3"/>
  <c r="M71" i="1"/>
  <c r="L71" i="1"/>
  <c r="K71" i="1"/>
  <c r="J71" i="1"/>
  <c r="O71" i="1"/>
  <c r="N71" i="1"/>
  <c r="M123" i="1"/>
  <c r="L123" i="1"/>
  <c r="K123" i="1"/>
  <c r="J123" i="1"/>
  <c r="O123" i="1"/>
  <c r="N123" i="1"/>
  <c r="N127" i="1"/>
  <c r="M127" i="1"/>
  <c r="L127" i="1"/>
  <c r="J127" i="1"/>
  <c r="K127" i="1"/>
  <c r="O127" i="1"/>
  <c r="M97" i="1"/>
  <c r="L97" i="1"/>
  <c r="K97" i="1"/>
  <c r="J97" i="1"/>
  <c r="O97" i="1"/>
  <c r="N97" i="1"/>
  <c r="L94" i="1"/>
  <c r="J94" i="1"/>
  <c r="M94" i="1"/>
  <c r="K94" i="1"/>
  <c r="O94" i="1"/>
  <c r="N94" i="1"/>
  <c r="M23" i="1"/>
  <c r="L23" i="1"/>
  <c r="K23" i="1"/>
  <c r="J23" i="1"/>
  <c r="O23" i="1"/>
  <c r="N23" i="1"/>
  <c r="E71" i="28"/>
  <c r="N71" i="28" s="1"/>
  <c r="M75" i="28"/>
  <c r="K75" i="22"/>
  <c r="J74" i="20"/>
  <c r="E24" i="28"/>
  <c r="N24" i="28" s="1"/>
  <c r="G75" i="20"/>
  <c r="F73" i="12"/>
  <c r="D75" i="15"/>
  <c r="E58" i="6"/>
  <c r="O58" i="6" s="1"/>
  <c r="E70" i="6"/>
  <c r="O70" i="6" s="1"/>
  <c r="CJ68" i="3"/>
  <c r="CV68" i="3" s="1"/>
  <c r="X75" i="3"/>
  <c r="AC75" i="3"/>
  <c r="CV31" i="3"/>
  <c r="M21" i="2"/>
  <c r="L21" i="2"/>
  <c r="K21" i="2"/>
  <c r="P21" i="2"/>
  <c r="O21" i="2"/>
  <c r="N21" i="2"/>
  <c r="CM73" i="3"/>
  <c r="K44" i="2"/>
  <c r="P44" i="2"/>
  <c r="N44" i="2"/>
  <c r="O44" i="2"/>
  <c r="L44" i="2"/>
  <c r="M44" i="2"/>
  <c r="CJ7" i="3"/>
  <c r="CV7" i="3" s="1"/>
  <c r="CR75" i="3"/>
  <c r="M64" i="2"/>
  <c r="L64" i="2"/>
  <c r="K64" i="2"/>
  <c r="P64" i="2"/>
  <c r="O64" i="2"/>
  <c r="N64" i="2"/>
  <c r="AF75" i="3"/>
  <c r="K107" i="1"/>
  <c r="J107" i="1"/>
  <c r="O107" i="1"/>
  <c r="N107" i="1"/>
  <c r="L107" i="1"/>
  <c r="M107" i="1"/>
  <c r="O108" i="1"/>
  <c r="N108" i="1"/>
  <c r="M108" i="1"/>
  <c r="L108" i="1"/>
  <c r="K108" i="1"/>
  <c r="J108" i="1"/>
  <c r="M91" i="1"/>
  <c r="L91" i="1"/>
  <c r="K91" i="1"/>
  <c r="J91" i="1"/>
  <c r="O91" i="1"/>
  <c r="N91" i="1"/>
  <c r="N104" i="1"/>
  <c r="M104" i="1"/>
  <c r="L104" i="1"/>
  <c r="K104" i="1"/>
  <c r="J104" i="1"/>
  <c r="O104" i="1"/>
  <c r="J15" i="1"/>
  <c r="O15" i="1"/>
  <c r="N15" i="1"/>
  <c r="K15" i="1"/>
  <c r="M15" i="1"/>
  <c r="L15" i="1"/>
  <c r="M13" i="2"/>
  <c r="L13" i="2"/>
  <c r="P13" i="2"/>
  <c r="K13" i="2"/>
  <c r="O13" i="2"/>
  <c r="N13" i="2"/>
  <c r="H76" i="1"/>
  <c r="O60" i="1"/>
  <c r="N60" i="1"/>
  <c r="M60" i="1"/>
  <c r="L60" i="1"/>
  <c r="K60" i="1"/>
  <c r="J60" i="1"/>
  <c r="BW75" i="3"/>
  <c r="K59" i="1"/>
  <c r="J59" i="1"/>
  <c r="O59" i="1"/>
  <c r="N59" i="1"/>
  <c r="L59" i="1"/>
  <c r="M59" i="1"/>
  <c r="O58" i="1"/>
  <c r="N58" i="1"/>
  <c r="J58" i="1"/>
  <c r="M58" i="1"/>
  <c r="L58" i="1"/>
  <c r="K58" i="1"/>
  <c r="H39" i="1"/>
  <c r="C50" i="1"/>
  <c r="H50" i="1" s="1"/>
  <c r="M112" i="1"/>
  <c r="L112" i="1"/>
  <c r="K112" i="1"/>
  <c r="J112" i="1"/>
  <c r="O112" i="1"/>
  <c r="N112" i="1"/>
  <c r="O84" i="1"/>
  <c r="N84" i="1"/>
  <c r="J84" i="1"/>
  <c r="M84" i="1"/>
  <c r="L84" i="1"/>
  <c r="K84" i="1"/>
  <c r="N63" i="2"/>
  <c r="M63" i="2"/>
  <c r="L63" i="2"/>
  <c r="K63" i="2"/>
  <c r="P63" i="2"/>
  <c r="O63" i="2"/>
  <c r="H12" i="1"/>
  <c r="F73" i="27"/>
  <c r="I75" i="22"/>
  <c r="D73" i="13"/>
  <c r="O7" i="13"/>
  <c r="G75" i="14"/>
  <c r="N75" i="13"/>
  <c r="E57" i="6"/>
  <c r="O57" i="6" s="1"/>
  <c r="CJ56" i="3"/>
  <c r="CV56" i="3" s="1"/>
  <c r="AU75" i="3"/>
  <c r="AV75" i="3"/>
  <c r="K75" i="3"/>
  <c r="M71" i="2"/>
  <c r="L71" i="2"/>
  <c r="K71" i="2"/>
  <c r="P71" i="2"/>
  <c r="O71" i="2"/>
  <c r="N71" i="2"/>
  <c r="BZ75" i="3"/>
  <c r="N9" i="2"/>
  <c r="M9" i="2"/>
  <c r="L9" i="2"/>
  <c r="O9" i="2"/>
  <c r="K9" i="2"/>
  <c r="P9" i="2"/>
  <c r="CN75" i="3"/>
  <c r="M32" i="2"/>
  <c r="L32" i="2"/>
  <c r="K32" i="2"/>
  <c r="P32" i="2"/>
  <c r="N32" i="2"/>
  <c r="O32" i="2"/>
  <c r="J75" i="3"/>
  <c r="CK75" i="3"/>
  <c r="M52" i="2"/>
  <c r="L52" i="2"/>
  <c r="K52" i="2"/>
  <c r="P52" i="2"/>
  <c r="O52" i="2"/>
  <c r="N52" i="2"/>
  <c r="K92" i="1"/>
  <c r="J92" i="1"/>
  <c r="O92" i="1"/>
  <c r="N92" i="1"/>
  <c r="M92" i="1"/>
  <c r="L92" i="1"/>
  <c r="H93" i="1"/>
  <c r="M90" i="1"/>
  <c r="L90" i="1"/>
  <c r="K90" i="1"/>
  <c r="J90" i="1"/>
  <c r="N90" i="1"/>
  <c r="O90" i="1"/>
  <c r="BI75" i="3"/>
  <c r="M65" i="1"/>
  <c r="L65" i="1"/>
  <c r="K65" i="1"/>
  <c r="J65" i="1"/>
  <c r="O65" i="1"/>
  <c r="N65" i="1"/>
  <c r="J61" i="1"/>
  <c r="O61" i="1"/>
  <c r="N61" i="1"/>
  <c r="K61" i="1"/>
  <c r="M61" i="1"/>
  <c r="L61" i="1"/>
  <c r="BQ75" i="3"/>
  <c r="M47" i="1"/>
  <c r="L47" i="1"/>
  <c r="K47" i="1"/>
  <c r="J47" i="1"/>
  <c r="O47" i="1"/>
  <c r="N47" i="1"/>
  <c r="CP73" i="3"/>
  <c r="N46" i="1"/>
  <c r="M46" i="1"/>
  <c r="J46" i="1"/>
  <c r="L46" i="1"/>
  <c r="K46" i="1"/>
  <c r="O46" i="1"/>
  <c r="T75" i="3"/>
  <c r="M45" i="1"/>
  <c r="L45" i="1"/>
  <c r="J45" i="1"/>
  <c r="K45" i="1"/>
  <c r="O45" i="1"/>
  <c r="N45" i="1"/>
  <c r="CS75" i="3"/>
  <c r="J40" i="1"/>
  <c r="N40" i="1"/>
  <c r="O40" i="1"/>
  <c r="M40" i="1"/>
  <c r="K40" i="1"/>
  <c r="L40" i="1"/>
  <c r="M98" i="1"/>
  <c r="L98" i="1"/>
  <c r="K98" i="1"/>
  <c r="J98" i="1"/>
  <c r="O98" i="1"/>
  <c r="N98" i="1"/>
  <c r="CI75" i="3"/>
  <c r="K68" i="1"/>
  <c r="J68" i="1"/>
  <c r="O68" i="1"/>
  <c r="N68" i="1"/>
  <c r="M68" i="1"/>
  <c r="L68" i="1"/>
  <c r="P15" i="2"/>
  <c r="O15" i="2"/>
  <c r="N15" i="2"/>
  <c r="K15" i="2"/>
  <c r="M15" i="2"/>
  <c r="L15" i="2"/>
  <c r="J7" i="1"/>
  <c r="M7" i="1"/>
  <c r="L7" i="1"/>
  <c r="K7" i="1"/>
  <c r="O7" i="1"/>
  <c r="N7" i="1"/>
  <c r="E75" i="27"/>
  <c r="D75" i="27"/>
  <c r="H73" i="26"/>
  <c r="E75" i="24"/>
  <c r="H73" i="21"/>
  <c r="L75" i="22"/>
  <c r="L75" i="19"/>
  <c r="D75" i="24"/>
  <c r="D75" i="9"/>
  <c r="V74" i="14"/>
  <c r="N75" i="6"/>
  <c r="E75" i="13"/>
  <c r="E68" i="6"/>
  <c r="O68" i="6" s="1"/>
  <c r="E13" i="6"/>
  <c r="O13" i="6" s="1"/>
  <c r="E61" i="6"/>
  <c r="O61" i="6" s="1"/>
  <c r="H73" i="6"/>
  <c r="I75" i="4"/>
  <c r="K68" i="4"/>
  <c r="U68" i="4" s="1"/>
  <c r="CV72" i="3"/>
  <c r="Q74" i="4"/>
  <c r="G75" i="4"/>
  <c r="AJ75" i="3"/>
  <c r="R75" i="4"/>
  <c r="K72" i="2"/>
  <c r="L72" i="2"/>
  <c r="P72" i="2"/>
  <c r="O72" i="2"/>
  <c r="N72" i="2"/>
  <c r="M72" i="2"/>
  <c r="BS75" i="3"/>
  <c r="N59" i="2"/>
  <c r="O59" i="2"/>
  <c r="M59" i="2"/>
  <c r="L59" i="2"/>
  <c r="K59" i="2"/>
  <c r="P59" i="2"/>
  <c r="N70" i="2"/>
  <c r="M70" i="2"/>
  <c r="L70" i="2"/>
  <c r="K70" i="2"/>
  <c r="P70" i="2"/>
  <c r="O70" i="2"/>
  <c r="K20" i="2"/>
  <c r="P20" i="2"/>
  <c r="N20" i="2"/>
  <c r="O20" i="2"/>
  <c r="L20" i="2"/>
  <c r="M20" i="2"/>
  <c r="CV27" i="3"/>
  <c r="N40" i="2"/>
  <c r="O40" i="2"/>
  <c r="M40" i="2"/>
  <c r="L40" i="2"/>
  <c r="K40" i="2"/>
  <c r="P40" i="2"/>
  <c r="AE75" i="3"/>
  <c r="L80" i="1"/>
  <c r="J80" i="1"/>
  <c r="M80" i="1"/>
  <c r="K80" i="1"/>
  <c r="O80" i="1"/>
  <c r="N80" i="1"/>
  <c r="M79" i="1"/>
  <c r="L79" i="1"/>
  <c r="K79" i="1"/>
  <c r="J79" i="1"/>
  <c r="O79" i="1"/>
  <c r="N79" i="1"/>
  <c r="L95" i="1"/>
  <c r="M95" i="1"/>
  <c r="K95" i="1"/>
  <c r="J95" i="1"/>
  <c r="O95" i="1"/>
  <c r="N95" i="1"/>
  <c r="H78" i="1"/>
  <c r="M48" i="1"/>
  <c r="L48" i="1"/>
  <c r="K48" i="1"/>
  <c r="J48" i="1"/>
  <c r="N48" i="1"/>
  <c r="O48" i="1"/>
  <c r="H35" i="1"/>
  <c r="CQ75" i="3"/>
  <c r="H31" i="1"/>
  <c r="S75" i="3"/>
  <c r="H29" i="1"/>
  <c r="J85" i="1"/>
  <c r="O85" i="1"/>
  <c r="N85" i="1"/>
  <c r="M85" i="1"/>
  <c r="L85" i="1"/>
  <c r="K85" i="1"/>
  <c r="J54" i="1"/>
  <c r="O54" i="1"/>
  <c r="N54" i="1"/>
  <c r="M54" i="1"/>
  <c r="K54" i="1"/>
  <c r="L54" i="1"/>
  <c r="J56" i="1"/>
  <c r="M56" i="1"/>
  <c r="L56" i="1"/>
  <c r="K56" i="1"/>
  <c r="O56" i="1"/>
  <c r="N56" i="1"/>
  <c r="E35" i="28"/>
  <c r="N35" i="28" s="1"/>
  <c r="E14" i="28"/>
  <c r="N14" i="28" s="1"/>
  <c r="E27" i="28"/>
  <c r="N27" i="28" s="1"/>
  <c r="D75" i="21"/>
  <c r="M74" i="22"/>
  <c r="F73" i="24"/>
  <c r="H74" i="28"/>
  <c r="H75" i="19"/>
  <c r="H75" i="22"/>
  <c r="R75" i="14"/>
  <c r="G75" i="19"/>
  <c r="G73" i="11"/>
  <c r="E56" i="6"/>
  <c r="O56" i="6" s="1"/>
  <c r="I75" i="6"/>
  <c r="F75" i="11"/>
  <c r="W75" i="3"/>
  <c r="Q73" i="4"/>
  <c r="L60" i="2"/>
  <c r="P60" i="2"/>
  <c r="M60" i="2"/>
  <c r="K60" i="2"/>
  <c r="O60" i="2"/>
  <c r="N60" i="2"/>
  <c r="N47" i="2"/>
  <c r="M47" i="2"/>
  <c r="L47" i="2"/>
  <c r="P47" i="2"/>
  <c r="K47" i="2"/>
  <c r="O47" i="2"/>
  <c r="M58" i="2"/>
  <c r="L58" i="2"/>
  <c r="K58" i="2"/>
  <c r="P58" i="2"/>
  <c r="O58" i="2"/>
  <c r="N58" i="2"/>
  <c r="CV25" i="3"/>
  <c r="M8" i="2"/>
  <c r="L8" i="2"/>
  <c r="K8" i="2"/>
  <c r="P8" i="2"/>
  <c r="N8" i="2"/>
  <c r="O8" i="2"/>
  <c r="CB75" i="3"/>
  <c r="M28" i="2"/>
  <c r="L28" i="2"/>
  <c r="K28" i="2"/>
  <c r="P28" i="2"/>
  <c r="O28" i="2"/>
  <c r="N28" i="2"/>
  <c r="M64" i="1"/>
  <c r="L64" i="1"/>
  <c r="K64" i="1"/>
  <c r="J64" i="1"/>
  <c r="O64" i="1"/>
  <c r="N64" i="1"/>
  <c r="CJ16" i="3"/>
  <c r="CV16" i="3" s="1"/>
  <c r="M63" i="1"/>
  <c r="L63" i="1"/>
  <c r="K63" i="1"/>
  <c r="J63" i="1"/>
  <c r="O63" i="1"/>
  <c r="N63" i="1"/>
  <c r="H20" i="1"/>
  <c r="L77" i="1"/>
  <c r="K77" i="1"/>
  <c r="J77" i="1"/>
  <c r="O77" i="1"/>
  <c r="N77" i="1"/>
  <c r="M77" i="1"/>
  <c r="O33" i="1"/>
  <c r="N33" i="1"/>
  <c r="J33" i="1"/>
  <c r="M33" i="1"/>
  <c r="L33" i="1"/>
  <c r="K33" i="1"/>
  <c r="M32" i="1"/>
  <c r="L32" i="1"/>
  <c r="K32" i="1"/>
  <c r="J32" i="1"/>
  <c r="N32" i="1"/>
  <c r="O32" i="1"/>
  <c r="BE75" i="3"/>
  <c r="M30" i="1"/>
  <c r="L30" i="1"/>
  <c r="K30" i="1"/>
  <c r="N30" i="1"/>
  <c r="J30" i="1"/>
  <c r="O30" i="1"/>
  <c r="O28" i="1"/>
  <c r="M28" i="1"/>
  <c r="L28" i="1"/>
  <c r="K28" i="1"/>
  <c r="N28" i="1"/>
  <c r="J28" i="1"/>
  <c r="CV32" i="3"/>
  <c r="H75" i="3"/>
  <c r="H74" i="1"/>
  <c r="O43" i="1"/>
  <c r="N43" i="1"/>
  <c r="M43" i="1"/>
  <c r="L43" i="1"/>
  <c r="K43" i="1"/>
  <c r="J43" i="1"/>
  <c r="CU75" i="3"/>
  <c r="E36" i="28"/>
  <c r="N36" i="28" s="1"/>
  <c r="E13" i="28"/>
  <c r="N13" i="28" s="1"/>
  <c r="D75" i="28"/>
  <c r="E38" i="28"/>
  <c r="N38" i="28" s="1"/>
  <c r="G75" i="26"/>
  <c r="E59" i="28"/>
  <c r="N59" i="28" s="1"/>
  <c r="G75" i="25"/>
  <c r="J75" i="22"/>
  <c r="G75" i="21"/>
  <c r="E75" i="22"/>
  <c r="E75" i="16"/>
  <c r="F73" i="7"/>
  <c r="F74" i="12"/>
  <c r="E50" i="6"/>
  <c r="O50" i="6" s="1"/>
  <c r="E67" i="6"/>
  <c r="O67" i="6" s="1"/>
  <c r="E66" i="6"/>
  <c r="O66" i="6" s="1"/>
  <c r="M75" i="4"/>
  <c r="CJ52" i="3"/>
  <c r="CV52" i="3" s="1"/>
  <c r="D75" i="8"/>
  <c r="CV58" i="3"/>
  <c r="K13" i="4"/>
  <c r="U13" i="4" s="1"/>
  <c r="AI75" i="3"/>
  <c r="CV69" i="3"/>
  <c r="K16" i="4"/>
  <c r="U16" i="4" s="1"/>
  <c r="CJ53" i="3"/>
  <c r="CV53" i="3" s="1"/>
  <c r="M48" i="2"/>
  <c r="L48" i="2"/>
  <c r="K48" i="2"/>
  <c r="O48" i="2"/>
  <c r="P48" i="2"/>
  <c r="N48" i="2"/>
  <c r="BR75" i="3"/>
  <c r="M35" i="2"/>
  <c r="L35" i="2"/>
  <c r="K35" i="2"/>
  <c r="O35" i="2"/>
  <c r="P35" i="2"/>
  <c r="N35" i="2"/>
  <c r="K46" i="2"/>
  <c r="M46" i="2"/>
  <c r="L46" i="2"/>
  <c r="P46" i="2"/>
  <c r="O46" i="2"/>
  <c r="N46" i="2"/>
  <c r="AT75" i="3"/>
  <c r="K67" i="2"/>
  <c r="P67" i="2"/>
  <c r="O67" i="2"/>
  <c r="N67" i="2"/>
  <c r="L67" i="2"/>
  <c r="M67" i="2"/>
  <c r="D75" i="4"/>
  <c r="CJ28" i="3"/>
  <c r="CV28" i="3" s="1"/>
  <c r="N16" i="2"/>
  <c r="M16" i="2"/>
  <c r="L16" i="2"/>
  <c r="K16" i="2"/>
  <c r="P16" i="2"/>
  <c r="O16" i="2"/>
  <c r="L52" i="1"/>
  <c r="K52" i="1"/>
  <c r="J52" i="1"/>
  <c r="N52" i="1"/>
  <c r="O52" i="1"/>
  <c r="M52" i="1"/>
  <c r="M51" i="1"/>
  <c r="L51" i="1"/>
  <c r="K51" i="1"/>
  <c r="J51" i="1"/>
  <c r="O51" i="1"/>
  <c r="N51" i="1"/>
  <c r="L21" i="1"/>
  <c r="K21" i="1"/>
  <c r="J21" i="1"/>
  <c r="O21" i="1"/>
  <c r="N21" i="1"/>
  <c r="M21" i="1"/>
  <c r="L62" i="1"/>
  <c r="K62" i="1"/>
  <c r="J62" i="1"/>
  <c r="O62" i="1"/>
  <c r="N62" i="1"/>
  <c r="M62" i="1"/>
  <c r="CG75" i="3"/>
  <c r="P39" i="2"/>
  <c r="O39" i="2"/>
  <c r="N39" i="2"/>
  <c r="M39" i="2"/>
  <c r="L39" i="2"/>
  <c r="K39" i="2"/>
  <c r="M38" i="2"/>
  <c r="N38" i="2"/>
  <c r="L38" i="2"/>
  <c r="K38" i="2"/>
  <c r="P38" i="2"/>
  <c r="O38" i="2"/>
  <c r="L37" i="2"/>
  <c r="P37" i="2"/>
  <c r="M37" i="2"/>
  <c r="K37" i="2"/>
  <c r="O37" i="2"/>
  <c r="N37" i="2"/>
  <c r="O11" i="1"/>
  <c r="N11" i="1"/>
  <c r="M11" i="1"/>
  <c r="L11" i="1"/>
  <c r="K11" i="1"/>
  <c r="J11" i="1"/>
  <c r="BM75" i="3"/>
  <c r="K10" i="1"/>
  <c r="J10" i="1"/>
  <c r="O10" i="1"/>
  <c r="N10" i="1"/>
  <c r="L10" i="1"/>
  <c r="M10" i="1"/>
  <c r="G131" i="1"/>
  <c r="G133" i="1" s="1"/>
  <c r="G75" i="3"/>
  <c r="L70" i="1"/>
  <c r="J70" i="1"/>
  <c r="M70" i="1"/>
  <c r="K70" i="1"/>
  <c r="O70" i="1"/>
  <c r="N70" i="1"/>
  <c r="H27" i="1"/>
  <c r="M125" i="1"/>
  <c r="L125" i="1"/>
  <c r="K125" i="1"/>
  <c r="J125" i="1"/>
  <c r="O125" i="1"/>
  <c r="N125" i="1"/>
  <c r="F74" i="24"/>
  <c r="I75" i="29"/>
  <c r="E20" i="28"/>
  <c r="N20" i="28" s="1"/>
  <c r="N54" i="28"/>
  <c r="D75" i="19"/>
  <c r="R73" i="19"/>
  <c r="L74" i="25"/>
  <c r="H75" i="14"/>
  <c r="F73" i="16"/>
  <c r="V73" i="14"/>
  <c r="M75" i="13"/>
  <c r="I75" i="13"/>
  <c r="K34" i="4"/>
  <c r="U34" i="4" s="1"/>
  <c r="E25" i="6"/>
  <c r="O25" i="6" s="1"/>
  <c r="H74" i="6"/>
  <c r="CV70" i="3"/>
  <c r="K23" i="4"/>
  <c r="U23" i="4" s="1"/>
  <c r="E12" i="6"/>
  <c r="O12" i="6" s="1"/>
  <c r="E54" i="6"/>
  <c r="CP74" i="3"/>
  <c r="K31" i="4"/>
  <c r="U31" i="4" s="1"/>
  <c r="BT75" i="3"/>
  <c r="K73" i="6"/>
  <c r="N36" i="2"/>
  <c r="M36" i="2"/>
  <c r="O36" i="2"/>
  <c r="L36" i="2"/>
  <c r="K36" i="2"/>
  <c r="P36" i="2"/>
  <c r="AG75" i="3"/>
  <c r="N23" i="2"/>
  <c r="M23" i="2"/>
  <c r="L23" i="2"/>
  <c r="K23" i="2"/>
  <c r="P23" i="2"/>
  <c r="O23" i="2"/>
  <c r="M34" i="2"/>
  <c r="L34" i="2"/>
  <c r="K34" i="2"/>
  <c r="P34" i="2"/>
  <c r="O34" i="2"/>
  <c r="N34" i="2"/>
  <c r="BN75" i="3"/>
  <c r="M55" i="2"/>
  <c r="L55" i="2"/>
  <c r="K55" i="2"/>
  <c r="P55" i="2"/>
  <c r="O55" i="2"/>
  <c r="N55" i="2"/>
  <c r="BP75" i="3"/>
  <c r="BX75" i="3"/>
  <c r="R75" i="3"/>
  <c r="F75" i="3"/>
  <c r="L37" i="1"/>
  <c r="K37" i="1"/>
  <c r="J37" i="1"/>
  <c r="O37" i="1"/>
  <c r="N37" i="1"/>
  <c r="M37" i="1"/>
  <c r="P50" i="2"/>
  <c r="N50" i="2"/>
  <c r="O50" i="2"/>
  <c r="K50" i="2"/>
  <c r="M50" i="2"/>
  <c r="L50" i="2"/>
  <c r="H69" i="1"/>
  <c r="M49" i="1"/>
  <c r="L49" i="1"/>
  <c r="K49" i="1"/>
  <c r="J49" i="1"/>
  <c r="O49" i="1"/>
  <c r="N49" i="1"/>
  <c r="L13" i="1"/>
  <c r="M13" i="1"/>
  <c r="K13" i="1"/>
  <c r="J13" i="1"/>
  <c r="O13" i="1"/>
  <c r="N13" i="1"/>
  <c r="CV26" i="3"/>
  <c r="AN75" i="3"/>
  <c r="P62" i="2"/>
  <c r="N62" i="2"/>
  <c r="O62" i="2"/>
  <c r="K62" i="2"/>
  <c r="M62" i="2"/>
  <c r="L62" i="2"/>
  <c r="K57" i="1"/>
  <c r="J57" i="1"/>
  <c r="O57" i="1"/>
  <c r="N57" i="1"/>
  <c r="L57" i="1"/>
  <c r="M57" i="1"/>
  <c r="K25" i="1"/>
  <c r="J25" i="1"/>
  <c r="O25" i="1"/>
  <c r="N25" i="1"/>
  <c r="L25" i="1"/>
  <c r="M25" i="1"/>
  <c r="L110" i="1"/>
  <c r="K110" i="1"/>
  <c r="J110" i="1"/>
  <c r="O110" i="1"/>
  <c r="N110" i="1"/>
  <c r="M110" i="1"/>
  <c r="E50" i="28"/>
  <c r="N50" i="28" s="1"/>
  <c r="L73" i="25"/>
  <c r="G75" i="29"/>
  <c r="D75" i="16"/>
  <c r="F74" i="7"/>
  <c r="I73" i="5"/>
  <c r="D75" i="5"/>
  <c r="E53" i="6"/>
  <c r="O53" i="6" s="1"/>
  <c r="CV66" i="3"/>
  <c r="CJ60" i="3"/>
  <c r="CV60" i="3" s="1"/>
  <c r="BG75" i="3"/>
  <c r="S75" i="4"/>
  <c r="CV38" i="3"/>
  <c r="L75" i="6"/>
  <c r="M24" i="2"/>
  <c r="L24" i="2"/>
  <c r="O24" i="2"/>
  <c r="K24" i="2"/>
  <c r="P24" i="2"/>
  <c r="N24" i="2"/>
  <c r="M11" i="2"/>
  <c r="L11" i="2"/>
  <c r="K11" i="2"/>
  <c r="P11" i="2"/>
  <c r="N11" i="2"/>
  <c r="O11" i="2"/>
  <c r="CL75" i="3"/>
  <c r="P22" i="2"/>
  <c r="O22" i="2"/>
  <c r="N22" i="2"/>
  <c r="M22" i="2"/>
  <c r="L22" i="2"/>
  <c r="K22" i="2"/>
  <c r="I75" i="3"/>
  <c r="CA75" i="3"/>
  <c r="M43" i="2"/>
  <c r="L43" i="2"/>
  <c r="K43" i="2"/>
  <c r="P43" i="2"/>
  <c r="O43" i="2"/>
  <c r="N43" i="2"/>
  <c r="L66" i="2"/>
  <c r="K66" i="2"/>
  <c r="P66" i="2"/>
  <c r="O66" i="2"/>
  <c r="N66" i="2"/>
  <c r="M66" i="2"/>
  <c r="BD75" i="3"/>
  <c r="M65" i="2"/>
  <c r="L65" i="2"/>
  <c r="K65" i="2"/>
  <c r="P65" i="2"/>
  <c r="O65" i="2"/>
  <c r="N65" i="2"/>
  <c r="CO75" i="3"/>
  <c r="F131" i="1"/>
  <c r="F133" i="1" s="1"/>
  <c r="CJ40" i="3"/>
  <c r="CV40" i="3" s="1"/>
  <c r="K19" i="1"/>
  <c r="J19" i="1"/>
  <c r="O19" i="1"/>
  <c r="N19" i="1"/>
  <c r="L19" i="1"/>
  <c r="M19" i="1"/>
  <c r="CJ11" i="3"/>
  <c r="CV11" i="3" s="1"/>
  <c r="H38" i="1"/>
  <c r="K34" i="1"/>
  <c r="J34" i="1"/>
  <c r="O34" i="1"/>
  <c r="N34" i="1"/>
  <c r="L34" i="1"/>
  <c r="M34" i="1"/>
  <c r="N75" i="3"/>
  <c r="AA75" i="3"/>
  <c r="O75" i="3"/>
  <c r="CV21" i="3"/>
  <c r="M27" i="2"/>
  <c r="L27" i="2"/>
  <c r="K27" i="2"/>
  <c r="P27" i="2"/>
  <c r="O27" i="2"/>
  <c r="N27" i="2"/>
  <c r="CJ43" i="3"/>
  <c r="CV43" i="3" s="1"/>
  <c r="CV42" i="3"/>
  <c r="K44" i="1"/>
  <c r="J44" i="1"/>
  <c r="N44" i="1"/>
  <c r="O44" i="1"/>
  <c r="L44" i="1"/>
  <c r="M44" i="1"/>
  <c r="AO75" i="3"/>
  <c r="M8" i="1"/>
  <c r="K8" i="1"/>
  <c r="L8" i="1"/>
  <c r="J8" i="1"/>
  <c r="O8" i="1"/>
  <c r="N8" i="1"/>
  <c r="M96" i="1"/>
  <c r="L96" i="1"/>
  <c r="K96" i="1"/>
  <c r="J96" i="1"/>
  <c r="O96" i="1"/>
  <c r="N96" i="1"/>
  <c r="L124" i="1"/>
  <c r="K124" i="1"/>
  <c r="J124" i="1"/>
  <c r="O124" i="1"/>
  <c r="N124" i="1"/>
  <c r="M124" i="1"/>
  <c r="I75" i="5" l="1"/>
  <c r="G75" i="11"/>
  <c r="H75" i="15"/>
  <c r="F75" i="27"/>
  <c r="K75" i="6"/>
  <c r="N74" i="28"/>
  <c r="CM75" i="3"/>
  <c r="R75" i="19"/>
  <c r="L75" i="25"/>
  <c r="CJ74" i="3"/>
  <c r="N75" i="4"/>
  <c r="V75" i="14"/>
  <c r="U73" i="4"/>
  <c r="Q75" i="4"/>
  <c r="H75" i="26"/>
  <c r="CP75" i="3"/>
  <c r="D75" i="3"/>
  <c r="J69" i="1"/>
  <c r="O69" i="1"/>
  <c r="N69" i="1"/>
  <c r="L69" i="1"/>
  <c r="M69" i="1"/>
  <c r="K69" i="1"/>
  <c r="F75" i="16"/>
  <c r="F75" i="7"/>
  <c r="K73" i="4"/>
  <c r="CJ73" i="3"/>
  <c r="M100" i="1"/>
  <c r="L100" i="1"/>
  <c r="K100" i="1"/>
  <c r="J100" i="1"/>
  <c r="O100" i="1"/>
  <c r="N100" i="1"/>
  <c r="E74" i="28"/>
  <c r="K38" i="1"/>
  <c r="M38" i="1"/>
  <c r="O38" i="1"/>
  <c r="L38" i="1"/>
  <c r="J38" i="1"/>
  <c r="N38" i="1"/>
  <c r="M78" i="1"/>
  <c r="L78" i="1"/>
  <c r="K78" i="1"/>
  <c r="J78" i="1"/>
  <c r="O78" i="1"/>
  <c r="N78" i="1"/>
  <c r="F75" i="12"/>
  <c r="J75" i="20"/>
  <c r="M17" i="1"/>
  <c r="O17" i="1"/>
  <c r="J17" i="1"/>
  <c r="L17" i="1"/>
  <c r="K17" i="1"/>
  <c r="N17" i="1"/>
  <c r="E74" i="6"/>
  <c r="O74" i="6" s="1"/>
  <c r="O54" i="6"/>
  <c r="F75" i="24"/>
  <c r="J29" i="1"/>
  <c r="O29" i="1"/>
  <c r="N29" i="1"/>
  <c r="M29" i="1"/>
  <c r="K29" i="1"/>
  <c r="L29" i="1"/>
  <c r="H75" i="21"/>
  <c r="H14" i="1"/>
  <c r="C24" i="1"/>
  <c r="N74" i="2"/>
  <c r="O74" i="2"/>
  <c r="M74" i="2"/>
  <c r="L74" i="2"/>
  <c r="K74" i="2"/>
  <c r="P74" i="2"/>
  <c r="M117" i="1"/>
  <c r="N117" i="1"/>
  <c r="O117" i="1"/>
  <c r="L117" i="1"/>
  <c r="K117" i="1"/>
  <c r="J117" i="1"/>
  <c r="M27" i="1"/>
  <c r="L27" i="1"/>
  <c r="K27" i="1"/>
  <c r="N27" i="1"/>
  <c r="J27" i="1"/>
  <c r="O27" i="1"/>
  <c r="H75" i="6"/>
  <c r="N76" i="1"/>
  <c r="M76" i="1"/>
  <c r="L76" i="1"/>
  <c r="K76" i="1"/>
  <c r="J76" i="1"/>
  <c r="O76" i="1"/>
  <c r="M132" i="1"/>
  <c r="L132" i="1"/>
  <c r="K132" i="1"/>
  <c r="J132" i="1"/>
  <c r="N132" i="1"/>
  <c r="O132" i="1"/>
  <c r="M31" i="1"/>
  <c r="N31" i="1"/>
  <c r="L31" i="1"/>
  <c r="K31" i="1"/>
  <c r="J31" i="1"/>
  <c r="O31" i="1"/>
  <c r="O105" i="1"/>
  <c r="N105" i="1"/>
  <c r="K105" i="1"/>
  <c r="M105" i="1"/>
  <c r="L105" i="1"/>
  <c r="J105" i="1"/>
  <c r="N7" i="28"/>
  <c r="N73" i="28" s="1"/>
  <c r="E73" i="28"/>
  <c r="K130" i="1"/>
  <c r="O130" i="1"/>
  <c r="N130" i="1"/>
  <c r="J130" i="1"/>
  <c r="L130" i="1"/>
  <c r="M130" i="1"/>
  <c r="K75" i="29"/>
  <c r="N120" i="1"/>
  <c r="M120" i="1"/>
  <c r="L120" i="1"/>
  <c r="K120" i="1"/>
  <c r="J120" i="1"/>
  <c r="O120" i="1"/>
  <c r="M20" i="1"/>
  <c r="K20" i="1"/>
  <c r="L20" i="1"/>
  <c r="J20" i="1"/>
  <c r="O20" i="1"/>
  <c r="N20" i="1"/>
  <c r="L35" i="1"/>
  <c r="K35" i="1"/>
  <c r="M35" i="1"/>
  <c r="J35" i="1"/>
  <c r="O35" i="1"/>
  <c r="N35" i="1"/>
  <c r="N50" i="1"/>
  <c r="M50" i="1"/>
  <c r="O50" i="1"/>
  <c r="L50" i="1"/>
  <c r="K50" i="1"/>
  <c r="J50" i="1"/>
  <c r="M75" i="22"/>
  <c r="K74" i="4"/>
  <c r="U54" i="4"/>
  <c r="U74" i="4" s="1"/>
  <c r="U75" i="4" s="1"/>
  <c r="M74" i="1"/>
  <c r="L74" i="1"/>
  <c r="K74" i="1"/>
  <c r="J74" i="1"/>
  <c r="N74" i="1"/>
  <c r="O74" i="1"/>
  <c r="M93" i="1"/>
  <c r="L93" i="1"/>
  <c r="K93" i="1"/>
  <c r="J93" i="1"/>
  <c r="O93" i="1"/>
  <c r="N93" i="1"/>
  <c r="O73" i="13"/>
  <c r="D75" i="13"/>
  <c r="O75" i="13" s="1"/>
  <c r="K39" i="1"/>
  <c r="M39" i="1"/>
  <c r="L39" i="1"/>
  <c r="J39" i="1"/>
  <c r="O39" i="1"/>
  <c r="N39" i="1"/>
  <c r="CV73" i="3"/>
  <c r="K75" i="28"/>
  <c r="CV74" i="3"/>
  <c r="E73" i="6"/>
  <c r="M12" i="1"/>
  <c r="N12" i="1"/>
  <c r="L12" i="1"/>
  <c r="K12" i="1"/>
  <c r="J12" i="1"/>
  <c r="O12" i="1"/>
  <c r="J115" i="1"/>
  <c r="O115" i="1"/>
  <c r="N115" i="1"/>
  <c r="K115" i="1"/>
  <c r="L115" i="1"/>
  <c r="M115" i="1"/>
  <c r="P73" i="2"/>
  <c r="O73" i="2"/>
  <c r="N73" i="2"/>
  <c r="K73" i="2"/>
  <c r="I75" i="2"/>
  <c r="M73" i="2"/>
  <c r="L73" i="2"/>
  <c r="H75" i="28"/>
  <c r="N75" i="28" l="1"/>
  <c r="CJ75" i="3"/>
  <c r="E75" i="6"/>
  <c r="O75" i="6" s="1"/>
  <c r="O73" i="6"/>
  <c r="CV75" i="3"/>
  <c r="M14" i="1"/>
  <c r="J14" i="1"/>
  <c r="N14" i="1"/>
  <c r="L14" i="1"/>
  <c r="K14" i="1"/>
  <c r="O14" i="1"/>
  <c r="E75" i="28"/>
  <c r="K75" i="4"/>
  <c r="L75" i="2"/>
  <c r="O75" i="2"/>
  <c r="M75" i="2"/>
  <c r="K75" i="2"/>
  <c r="N75" i="2"/>
  <c r="P75" i="2"/>
  <c r="H24" i="1"/>
  <c r="C131" i="1"/>
  <c r="K24" i="1" l="1"/>
  <c r="J24" i="1"/>
  <c r="O24" i="1"/>
  <c r="N24" i="1"/>
  <c r="M24" i="1"/>
  <c r="L24" i="1"/>
  <c r="C133" i="1"/>
  <c r="H133" i="1" s="1"/>
  <c r="H131" i="1"/>
  <c r="M131" i="1" l="1"/>
  <c r="K131" i="1"/>
  <c r="N131" i="1"/>
  <c r="L131" i="1"/>
  <c r="J131" i="1"/>
  <c r="O131" i="1"/>
  <c r="M133" i="1"/>
  <c r="K133" i="1"/>
  <c r="J133" i="1"/>
  <c r="O133" i="1"/>
  <c r="L133" i="1"/>
  <c r="N133" i="1"/>
</calcChain>
</file>

<file path=xl/sharedStrings.xml><?xml version="1.0" encoding="utf-8"?>
<sst xmlns="http://schemas.openxmlformats.org/spreadsheetml/2006/main" count="5900" uniqueCount="358">
  <si>
    <t>SATIŞ KANALI BAZINDA PRİMLER</t>
  </si>
  <si>
    <t>Lütfen Seçiminizi Yapınız</t>
  </si>
  <si>
    <t>Genel</t>
  </si>
  <si>
    <t>TÜM ŞİRKETLER</t>
  </si>
  <si>
    <t>YAZILAN PRİMLERİN SATIŞ KANALI DAĞILIMI</t>
  </si>
  <si>
    <t>YAZILAN PRİMLERİN SATIŞ KANALI PAYLARI</t>
  </si>
  <si>
    <t>Branş Adı</t>
  </si>
  <si>
    <t>Branş Kodu</t>
  </si>
  <si>
    <t>Merkez</t>
  </si>
  <si>
    <t>Acente</t>
  </si>
  <si>
    <t>Banka</t>
  </si>
  <si>
    <t>Broker</t>
  </si>
  <si>
    <t>Diğer</t>
  </si>
  <si>
    <t>Toplam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</si>
  <si>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</si>
  <si>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</si>
  <si>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</si>
  <si>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</si>
  <si>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</si>
  <si>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</si>
  <si>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</si>
  <si>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</si>
  <si>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</si>
  <si>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</si>
  <si>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</si>
  <si>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</si>
  <si>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</si>
  <si>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</si>
  <si>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</si>
  <si>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</si>
  <si>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</si>
  <si>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</si>
  <si>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</si>
  <si>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</si>
  <si>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</si>
  <si>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</si>
  <si>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</si>
  <si>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</si>
  <si>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</si>
  <si>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</si>
  <si>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</si>
  <si>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</si>
  <si>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</si>
  <si>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</si>
  <si>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</si>
  <si>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</si>
  <si>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</si>
  <si>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</si>
  <si>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</si>
  <si>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</si>
  <si>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</si>
  <si>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</si>
  <si>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</si>
  <si>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</si>
  <si>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</si>
  <si>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</si>
  <si>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</si>
  <si>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</si>
  <si>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</si>
  <si>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</si>
  <si>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</si>
  <si>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</si>
  <si>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</si>
  <si>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</si>
  <si>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</si>
  <si>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</si>
  <si>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</si>
  <si>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</si>
  <si>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</si>
  <si>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</si>
  <si>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</si>
  <si>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</si>
  <si>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</si>
  <si>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</si>
  <si>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</si>
  <si>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</si>
  <si>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</si>
  <si>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</si>
  <si>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</si>
  <si>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</si>
  <si>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</si>
  <si>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</si>
  <si>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</si>
  <si>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</si>
  <si>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</si>
  <si>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</si>
  <si>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</si>
  <si>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</si>
  <si>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</si>
  <si>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</si>
  <si>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</si>
  <si>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</si>
  <si>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</si>
  <si>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</si>
  <si>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</si>
  <si>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</si>
  <si>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</si>
  <si>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</si>
  <si>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</si>
  <si>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</si>
  <si>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</si>
  <si>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</si>
  <si>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</si>
  <si>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</si>
  <si>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</si>
  <si>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</si>
  <si>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</si>
  <si>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</si>
  <si>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</si>
  <si>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</si>
  <si>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</si>
  <si>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</si>
  <si>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</si>
  <si>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</si>
  <si>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</si>
  <si>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</si>
  <si>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</si>
  <si>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</si>
  <si>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</si>
  <si>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</si>
  <si>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</si>
  <si>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</si>
  <si>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</si>
  <si>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</si>
  <si>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</si>
  <si>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</si>
  <si>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</si>
  <si>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</si>
  <si>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</si>
  <si>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</si>
  <si>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</si>
  <si>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</si>
  <si>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</si>
  <si>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</si>
  <si>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</si>
  <si>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</si>
  <si>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</si>
  <si>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Branş Bazlı Analiz</t>
  </si>
  <si>
    <t>701-Yangın</t>
  </si>
  <si>
    <t>715-Zorunlu Trafik (Yeşil Kart Hariç)</t>
  </si>
  <si>
    <t>702-Kar Kaybı</t>
  </si>
  <si>
    <t>703-Zorunlu Deprem</t>
  </si>
  <si>
    <t>Şirket Adı</t>
  </si>
  <si>
    <t>Şirket Kodu</t>
  </si>
  <si>
    <t>Şirket Tipi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</si>
  <si>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</si>
  <si>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</si>
  <si>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</si>
  <si>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</si>
  <si>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</si>
  <si>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</si>
  <si>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</si>
  <si>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</si>
  <si>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</si>
  <si>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</si>
  <si>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</si>
  <si>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</si>
  <si>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</si>
  <si>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</si>
  <si>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</si>
  <si>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</si>
  <si>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</si>
  <si>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</si>
  <si>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</si>
  <si>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</si>
  <si>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</si>
  <si>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</si>
  <si>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</si>
  <si>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</si>
  <si>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</si>
  <si>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</si>
  <si>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721-Asansör Kaza Üçüncü Şahıslara Karşı Mali Sorumluluk</t>
  </si>
  <si>
    <t>Eureko Sigorta AŞ</t>
  </si>
  <si>
    <t>722-Çevre Kirliliği Mali Sorumluluk</t>
  </si>
  <si>
    <t>Referans Sigorta AŞ</t>
  </si>
  <si>
    <t>723-Cam Kırılması</t>
  </si>
  <si>
    <t>Türkiye Sigorta AŞ</t>
  </si>
  <si>
    <t>724-Hırsızlık</t>
  </si>
  <si>
    <t>HDI Sigorta AŞ</t>
  </si>
  <si>
    <t>725-Tüpgaz Zorunlu Sorumluluk</t>
  </si>
  <si>
    <t>Bereket Sigorta AŞ</t>
  </si>
  <si>
    <t>726-Tehlikeli Maddeler Zorunlu Sorumluluk</t>
  </si>
  <si>
    <t>Magdeburger Sigorta AŞ</t>
  </si>
  <si>
    <t>727-Uçak Tekne</t>
  </si>
  <si>
    <t>Mapfre Sigorta AŞ</t>
  </si>
  <si>
    <t>728-Uçak Mali Mesuliyet</t>
  </si>
  <si>
    <t>Neova Katılım Sigorta AŞ</t>
  </si>
  <si>
    <t>729-Uçak Yolcu Kaza</t>
  </si>
  <si>
    <t>Orient Sigorta AŞ</t>
  </si>
  <si>
    <t>730-Tıbbı Kötü Uygulamaya İlişkin ZMSS</t>
  </si>
  <si>
    <t>Ray Sigorta AŞ</t>
  </si>
  <si>
    <t>731-Özel Güvenlik Mali Sorumluluk</t>
  </si>
  <si>
    <t>Şeker Sigorta AŞ</t>
  </si>
  <si>
    <t>732-Zorunlu Sertifika Mali Sorumluluk</t>
  </si>
  <si>
    <t>Sompo Sigorta AŞ</t>
  </si>
  <si>
    <t>733-Mesleki Sorumluluk</t>
  </si>
  <si>
    <t>Doga Sigorta AŞ</t>
  </si>
  <si>
    <t>734-Kıyı Tesisleri Deniz Kirliliği Zorunlu Mali Sorumluluk</t>
  </si>
  <si>
    <t>Koru Sigorta AŞ</t>
  </si>
  <si>
    <t>735-Tekne Sorumluluk</t>
  </si>
  <si>
    <t>GIG Sigorta AŞ</t>
  </si>
  <si>
    <t>736-Emniyeti Suistimal</t>
  </si>
  <si>
    <t>Türk Nippon Sigorta AŞ</t>
  </si>
  <si>
    <t>737-Motorlu Kara Taşıtları Dışındaki Kara Taşıtları</t>
  </si>
  <si>
    <t>Türk P&amp;I Sigorta AŞ</t>
  </si>
  <si>
    <t>738-Nehir Araçları</t>
  </si>
  <si>
    <t>Zurich Sigorta AŞ</t>
  </si>
  <si>
    <t>739-Göl Araçları</t>
  </si>
  <si>
    <t>Ethica Sigorta AŞ</t>
  </si>
  <si>
    <t>740-İhtiyari Deprem</t>
  </si>
  <si>
    <t>Quick Sigorta AŞ</t>
  </si>
  <si>
    <t>741-Sel</t>
  </si>
  <si>
    <t>SS Atlas Sigorta Kooperatifi</t>
  </si>
  <si>
    <t>742-Deprem ve Sel Dışındaki Doğal Afetler</t>
  </si>
  <si>
    <t>Türkiye Katılım Sigorta AŞ</t>
  </si>
  <si>
    <t>743-Nükleer Enerji</t>
  </si>
  <si>
    <t>Ana Sigorta AŞ</t>
  </si>
  <si>
    <t>744-Toprak Kayması</t>
  </si>
  <si>
    <t>Arex Sigorta AŞ</t>
  </si>
  <si>
    <t>745-Taksitli Kredi</t>
  </si>
  <si>
    <t>Prive Sigorta AŞ</t>
  </si>
  <si>
    <t>746-Uzun Vadeli Konut Kredisi</t>
  </si>
  <si>
    <t>Hepiyi Sigorta AŞ</t>
  </si>
  <si>
    <t>747-Tarım Kredisi</t>
  </si>
  <si>
    <t>AcnTurk Sigorta AŞ</t>
  </si>
  <si>
    <t>748-İstihdam</t>
  </si>
  <si>
    <t>Emaa Sigorta AŞ</t>
  </si>
  <si>
    <t>749-Gelir Yetersizliği</t>
  </si>
  <si>
    <t>HDI Katılım Sigorta AŞ</t>
  </si>
  <si>
    <t>750-Ferdi Kaza</t>
  </si>
  <si>
    <t>Fiba Sigorta AŞ</t>
  </si>
  <si>
    <t>751-Uzun Süreli Ferdi Kaza</t>
  </si>
  <si>
    <t>Turkcell Dijital Sigorta AŞ</t>
  </si>
  <si>
    <t>752-Hava Şartları</t>
  </si>
  <si>
    <t>Global World Sigorta AŞ</t>
  </si>
  <si>
    <t>753-Genel Giderler</t>
  </si>
  <si>
    <t>Medisa Sigorta AŞ</t>
  </si>
  <si>
    <t>754-Beklenmeyen Ticari Giderler</t>
  </si>
  <si>
    <t>Bupa Acıbadem Sigorta AŞ</t>
  </si>
  <si>
    <t>755-Kredi</t>
  </si>
  <si>
    <t>BNP Paribas Cardif Hayat Sigorta AŞ</t>
  </si>
  <si>
    <t>H</t>
  </si>
  <si>
    <t>756-İhracat Kredi</t>
  </si>
  <si>
    <t>Demir Sağlık ve Hayat Sigorta AŞ</t>
  </si>
  <si>
    <t>757-Piyasa Değerindeki Kayıp</t>
  </si>
  <si>
    <t>Zurich Yaşam ve Emeklilik AŞ</t>
  </si>
  <si>
    <t>E</t>
  </si>
  <si>
    <t>758-Kira Ve Gelir Kaybı</t>
  </si>
  <si>
    <t>Türkiye Katılım Hayat AŞ</t>
  </si>
  <si>
    <t>759-Diğer Finansal Kayıplar</t>
  </si>
  <si>
    <t>Quick Hayat Sigorta AŞ</t>
  </si>
  <si>
    <t>760-Hukuksal Koruma</t>
  </si>
  <si>
    <t>Viennalife Emeklilik ve Hayat AŞ</t>
  </si>
  <si>
    <t>761-Patlama</t>
  </si>
  <si>
    <t>Allianz Hayat ve Emeklilik AŞ</t>
  </si>
  <si>
    <t>765-Makine Kırılması</t>
  </si>
  <si>
    <t>Allianz Yaşam ve Emeklilik AŞ</t>
  </si>
  <si>
    <t>766-Montaj</t>
  </si>
  <si>
    <t>Anadolu Hayat Emeklilik AŞ</t>
  </si>
  <si>
    <t>767-İnşaat</t>
  </si>
  <si>
    <t>Bereket Emeklilik ve Hayat AŞ</t>
  </si>
  <si>
    <t>768-Elektronik Cihaz</t>
  </si>
  <si>
    <t>AgeSA Hayat ve Emeklilik AŞ</t>
  </si>
  <si>
    <t>769-Yapı Denetimi Zorunlu Mali Sorumluluk</t>
  </si>
  <si>
    <t>Axa Hayat ve Emeklilik AŞ</t>
  </si>
  <si>
    <t>770-Deniz Yolu Yolcu Taşımacılığı ZMS</t>
  </si>
  <si>
    <t>BNP Paribas Cardif Emeklilik AŞ</t>
  </si>
  <si>
    <t>772-Devlet Destekli İpek Böceği Sigortası</t>
  </si>
  <si>
    <t>QNB Sağlık Hayat Sigorta ve Emeklilik AŞ</t>
  </si>
  <si>
    <t>773-Devlet Destekli Arıcılık</t>
  </si>
  <si>
    <t>HDI Fiba Emeklilik ve Hayat AŞ</t>
  </si>
  <si>
    <t>774-Su Ürünleri</t>
  </si>
  <si>
    <t>Garanti BBVA Emeklilik ve Hayat AŞ</t>
  </si>
  <si>
    <t>775-Dolu Sera</t>
  </si>
  <si>
    <t>Katılım Emeklilik ve Hayat AŞ</t>
  </si>
  <si>
    <t>776-Devlet Destekli Sera</t>
  </si>
  <si>
    <t>Metlife Emeklilik ve Hayat AŞ</t>
  </si>
  <si>
    <t>777-Devlet Destekli Bitkisel Ürün</t>
  </si>
  <si>
    <t>Türkiye Hayat ve Emeklilik AŞ</t>
  </si>
  <si>
    <t>778-Devlet Destekli Su Ürünleri</t>
  </si>
  <si>
    <t>TOPLAM (HAYAT DIŞI ŞİRKETLER)</t>
  </si>
  <si>
    <t>T (HD)</t>
  </si>
  <si>
    <t>779-Devlet Destekli Hayvan Hayat</t>
  </si>
  <si>
    <t>TOPLAM (HAYAT VE EMEKLİLİK ŞİRKETLERİ)</t>
  </si>
  <si>
    <t>T (H+E)</t>
  </si>
  <si>
    <t>780-Hayvan Hayat</t>
  </si>
  <si>
    <t>TOPLAM (HAYAT DIŞI ŞİRKETLER+HAYAT VE EMEKLİLİK ŞİRKETLERİ)</t>
  </si>
  <si>
    <t>T (HD+H+E)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</si>
  <si>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</si>
  <si>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</si>
  <si>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</si>
  <si>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</si>
  <si>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</si>
  <si>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</si>
  <si>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</si>
  <si>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</si>
  <si>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</si>
  <si>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</si>
  <si>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</si>
  <si>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</si>
  <si>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</si>
  <si>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</si>
  <si>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</si>
  <si>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</si>
  <si>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</si>
  <si>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707-Devlet Destekli Alacak Sigortası</t>
  </si>
  <si>
    <t>771-Ürün Sorumluluk</t>
  </si>
  <si>
    <t>708-Bina Tamamlama</t>
  </si>
  <si>
    <t>705-Doğrudan Kefalet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</si>
  <si>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</si>
  <si>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</si>
  <si>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</si>
  <si>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</si>
  <si>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</si>
  <si>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</si>
  <si>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</si>
  <si>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</si>
  <si>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</si>
  <si>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</si>
  <si>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</si>
  <si>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</si>
  <si>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</si>
  <si>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</si>
  <si>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</si>
  <si>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</si>
  <si>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</si>
  <si>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</si>
  <si>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</si>
  <si>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</si>
  <si>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</si>
  <si>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</si>
  <si>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</si>
  <si>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</si>
  <si>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</si>
  <si>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</si>
  <si>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</si>
  <si>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</si>
  <si>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</si>
  <si>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 xml:space="preserve">Ürün Sorumluluk 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</si>
  <si>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</si>
  <si>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</si>
  <si>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</si>
  <si>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</si>
  <si>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</si>
  <si>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</si>
  <si>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</si>
  <si>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</si>
  <si>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</si>
  <si>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</si>
  <si>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</si>
  <si>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</si>
  <si>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</si>
  <si>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</si>
  <si>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</si>
  <si>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01.01.2026-31.08.2026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</si>
  <si>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</si>
  <si>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</si>
  <si>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16.09.2026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</si>
</sst>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8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1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16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sz val="10"/>
      <color rgb="FFFF0000"/>
      <name val="Arial Tur"/>
      <charset val="162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/>
    <xf numFmtId="164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0" fillId="5" borderId="0" xfId="0" applyFill="1"/>
    <xf numFmtId="0" fontId="5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/>
    </xf>
    <xf numFmtId="1" fontId="4" fillId="7" borderId="8" xfId="0" quotePrefix="1" applyNumberFormat="1" applyFont="1" applyFill="1" applyBorder="1" applyAlignment="1">
      <alignment horizontal="center"/>
    </xf>
    <xf numFmtId="38" fontId="11" fillId="8" borderId="8" xfId="0" applyNumberFormat="1" applyFont="1" applyFill="1" applyBorder="1" applyAlignment="1">
      <alignment horizontal="right"/>
    </xf>
    <xf numFmtId="3" fontId="4" fillId="7" borderId="8" xfId="0" applyNumberFormat="1" applyFont="1" applyFill="1" applyBorder="1" applyAlignment="1">
      <alignment horizontal="right"/>
    </xf>
    <xf numFmtId="165" fontId="11" fillId="8" borderId="8" xfId="0" applyNumberFormat="1" applyFont="1" applyFill="1" applyBorder="1" applyAlignment="1">
      <alignment horizontal="right"/>
    </xf>
    <xf numFmtId="165" fontId="4" fillId="7" borderId="8" xfId="0" applyNumberFormat="1" applyFont="1" applyFill="1" applyBorder="1" applyAlignment="1">
      <alignment horizontal="right"/>
    </xf>
    <xf numFmtId="0" fontId="5" fillId="7" borderId="9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165" fontId="11" fillId="8" borderId="6" xfId="0" applyNumberFormat="1" applyFont="1" applyFill="1" applyBorder="1" applyAlignment="1">
      <alignment horizontal="right"/>
    </xf>
    <xf numFmtId="165" fontId="4" fillId="7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>
      <alignment horizontal="right"/>
    </xf>
    <xf numFmtId="3" fontId="4" fillId="7" borderId="12" xfId="0" applyNumberFormat="1" applyFont="1" applyFill="1" applyBorder="1" applyAlignment="1">
      <alignment horizontal="right"/>
    </xf>
    <xf numFmtId="165" fontId="4" fillId="7" borderId="12" xfId="0" applyNumberFormat="1" applyFont="1" applyFill="1" applyBorder="1" applyAlignment="1">
      <alignment horizontal="right"/>
    </xf>
    <xf numFmtId="0" fontId="5" fillId="7" borderId="13" xfId="0" applyFont="1" applyFill="1" applyBorder="1" applyAlignment="1">
      <alignment horizontal="left"/>
    </xf>
    <xf numFmtId="1" fontId="4" fillId="7" borderId="14" xfId="0" quotePrefix="1" applyNumberFormat="1" applyFont="1" applyFill="1" applyBorder="1" applyAlignment="1">
      <alignment horizontal="center"/>
    </xf>
    <xf numFmtId="38" fontId="11" fillId="8" borderId="14" xfId="0" applyNumberFormat="1" applyFont="1" applyFill="1" applyBorder="1" applyAlignment="1">
      <alignment horizontal="right"/>
    </xf>
    <xf numFmtId="3" fontId="4" fillId="7" borderId="14" xfId="0" applyNumberFormat="1" applyFont="1" applyFill="1" applyBorder="1" applyAlignment="1">
      <alignment horizontal="right"/>
    </xf>
    <xf numFmtId="165" fontId="11" fillId="8" borderId="14" xfId="0" applyNumberFormat="1" applyFont="1" applyFill="1" applyBorder="1" applyAlignment="1">
      <alignment horizontal="right"/>
    </xf>
    <xf numFmtId="0" fontId="5" fillId="7" borderId="15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 indent="2"/>
    </xf>
    <xf numFmtId="1" fontId="12" fillId="7" borderId="6" xfId="0" quotePrefix="1" applyNumberFormat="1" applyFont="1" applyFill="1" applyBorder="1" applyAlignment="1">
      <alignment horizontal="center"/>
    </xf>
    <xf numFmtId="0" fontId="13" fillId="7" borderId="15" xfId="0" applyFont="1" applyFill="1" applyBorder="1" applyAlignment="1">
      <alignment horizontal="left" indent="4"/>
    </xf>
    <xf numFmtId="1" fontId="14" fillId="7" borderId="6" xfId="0" quotePrefix="1" applyNumberFormat="1" applyFont="1" applyFill="1" applyBorder="1" applyAlignment="1">
      <alignment horizontal="center"/>
    </xf>
    <xf numFmtId="3" fontId="4" fillId="7" borderId="18" xfId="0" applyNumberFormat="1" applyFont="1" applyFill="1" applyBorder="1" applyAlignment="1">
      <alignment horizontal="right"/>
    </xf>
    <xf numFmtId="165" fontId="4" fillId="7" borderId="18" xfId="0" applyNumberFormat="1" applyFont="1" applyFill="1" applyBorder="1" applyAlignment="1">
      <alignment horizontal="right"/>
    </xf>
    <xf numFmtId="165" fontId="4" fillId="7" borderId="14" xfId="0" applyNumberFormat="1" applyFont="1" applyFill="1" applyBorder="1" applyAlignment="1">
      <alignment horizontal="right"/>
    </xf>
    <xf numFmtId="3" fontId="4" fillId="7" borderId="21" xfId="0" applyNumberFormat="1" applyFont="1" applyFill="1" applyBorder="1" applyAlignment="1">
      <alignment horizontal="right"/>
    </xf>
    <xf numFmtId="165" fontId="4" fillId="7" borderId="21" xfId="0" applyNumberFormat="1" applyFont="1" applyFill="1" applyBorder="1" applyAlignment="1">
      <alignment horizontal="right"/>
    </xf>
    <xf numFmtId="0" fontId="5" fillId="7" borderId="22" xfId="0" applyFont="1" applyFill="1" applyBorder="1" applyAlignment="1">
      <alignment horizontal="left"/>
    </xf>
    <xf numFmtId="0" fontId="11" fillId="7" borderId="22" xfId="0" applyFont="1" applyFill="1" applyBorder="1" applyAlignment="1">
      <alignment horizontal="left" indent="2"/>
    </xf>
    <xf numFmtId="1" fontId="12" fillId="7" borderId="14" xfId="0" quotePrefix="1" applyNumberFormat="1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7" fontId="3" fillId="6" borderId="23" xfId="0" applyNumberFormat="1" applyFont="1" applyFill="1" applyBorder="1" applyAlignment="1">
      <alignment vertical="center" wrapText="1"/>
    </xf>
    <xf numFmtId="166" fontId="15" fillId="6" borderId="24" xfId="0" applyNumberFormat="1" applyFont="1" applyFill="1" applyBorder="1" applyAlignment="1">
      <alignment horizontal="center" vertical="center" wrapText="1"/>
    </xf>
    <xf numFmtId="38" fontId="5" fillId="7" borderId="8" xfId="0" applyNumberFormat="1" applyFont="1" applyFill="1" applyBorder="1" applyAlignment="1">
      <alignment horizontal="right"/>
    </xf>
    <xf numFmtId="165" fontId="5" fillId="7" borderId="8" xfId="0" applyNumberFormat="1" applyFont="1" applyFill="1" applyBorder="1" applyAlignment="1">
      <alignment horizontal="right"/>
    </xf>
    <xf numFmtId="37" fontId="3" fillId="6" borderId="25" xfId="0" applyNumberFormat="1" applyFont="1" applyFill="1" applyBorder="1" applyAlignment="1">
      <alignment vertical="center" wrapText="1"/>
    </xf>
    <xf numFmtId="166" fontId="15" fillId="6" borderId="4" xfId="0" applyNumberFormat="1" applyFont="1" applyFill="1" applyBorder="1" applyAlignment="1">
      <alignment horizontal="center" vertical="center" wrapText="1"/>
    </xf>
    <xf numFmtId="38" fontId="5" fillId="7" borderId="6" xfId="0" applyNumberFormat="1" applyFont="1" applyFill="1" applyBorder="1" applyAlignment="1">
      <alignment horizontal="right"/>
    </xf>
    <xf numFmtId="165" fontId="5" fillId="7" borderId="6" xfId="0" applyNumberFormat="1" applyFont="1" applyFill="1" applyBorder="1" applyAlignment="1">
      <alignment horizontal="right"/>
    </xf>
    <xf numFmtId="37" fontId="3" fillId="6" borderId="10" xfId="0" applyNumberFormat="1" applyFont="1" applyFill="1" applyBorder="1" applyAlignment="1">
      <alignment vertical="center" wrapText="1"/>
    </xf>
    <xf numFmtId="166" fontId="15" fillId="6" borderId="11" xfId="0" applyNumberFormat="1" applyFont="1" applyFill="1" applyBorder="1" applyAlignment="1">
      <alignment horizontal="center" vertical="center" wrapText="1"/>
    </xf>
    <xf numFmtId="38" fontId="5" fillId="7" borderId="12" xfId="0" applyNumberFormat="1" applyFont="1" applyFill="1" applyBorder="1" applyAlignment="1">
      <alignment horizontal="right"/>
    </xf>
    <xf numFmtId="165" fontId="5" fillId="7" borderId="12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/>
    </xf>
    <xf numFmtId="37" fontId="3" fillId="6" borderId="2" xfId="0" applyNumberFormat="1" applyFont="1" applyFill="1" applyBorder="1" applyAlignment="1">
      <alignment vertical="center" wrapText="1"/>
    </xf>
    <xf numFmtId="164" fontId="17" fillId="0" borderId="0" xfId="0" applyNumberFormat="1" applyFont="1"/>
    <xf numFmtId="0" fontId="1" fillId="3" borderId="0" xfId="0" applyFont="1" applyFill="1"/>
    <xf numFmtId="0" fontId="4" fillId="6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37" fontId="3" fillId="4" borderId="1" xfId="0" applyNumberFormat="1" applyFont="1" applyFill="1" applyBorder="1" applyAlignment="1">
      <alignment horizontal="center" vertical="center" wrapText="1"/>
    </xf>
    <xf numFmtId="37" fontId="3" fillId="4" borderId="0" xfId="0" applyNumberFormat="1" applyFont="1" applyFill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37" fontId="3" fillId="4" borderId="2" xfId="0" applyNumberFormat="1" applyFont="1" applyFill="1" applyBorder="1" applyAlignment="1">
      <alignment horizontal="center" vertical="center" wrapText="1"/>
    </xf>
    <xf numFmtId="37" fontId="3" fillId="4" borderId="3" xfId="0" applyNumberFormat="1" applyFont="1" applyFill="1" applyBorder="1" applyAlignment="1">
      <alignment horizontal="center" vertical="center" wrapText="1"/>
    </xf>
    <xf numFmtId="37" fontId="3" fillId="4" borderId="4" xfId="0" applyNumberFormat="1" applyFont="1" applyFill="1" applyBorder="1" applyAlignment="1">
      <alignment horizontal="center" vertical="center" wrapText="1"/>
    </xf>
    <xf numFmtId="0" fontId="0" fillId="5" borderId="0" xfId="0" applyFont="1" applyFill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860161</xdr:colOff>
      <xdr:row>1</xdr:row>
      <xdr:rowOff>80434</xdr:rowOff>
    </xdr:from>
    <xdr:to>
      <xdr:col>5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CEAB4E4-5731-4372-BB21-827B30B6307B}"/>
            </a:ext>
          </a:extLst>
        </xdr:cNvPr>
        <xdr:cNvSpPr/>
      </xdr:nvSpPr>
      <xdr:spPr bwMode="auto">
        <a:xfrm rot="10953975">
          <a:off x="810678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860161</xdr:colOff>
      <xdr:row>1</xdr:row>
      <xdr:rowOff>80434</xdr:rowOff>
    </xdr:from>
    <xdr:to>
      <xdr:col>6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70CF131-8413-4E1F-851E-09E8F99CA5F1}"/>
            </a:ext>
          </a:extLst>
        </xdr:cNvPr>
        <xdr:cNvSpPr/>
      </xdr:nvSpPr>
      <xdr:spPr bwMode="auto">
        <a:xfrm rot="10953975">
          <a:off x="918120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443FD93-80CE-43AF-B6E5-C2865FC9CA8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4DF7298-7902-404D-9EB9-1FB8A6142C9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2F54617A-E60E-411C-875F-87459CADA6A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0BD6593-44AA-4409-89AC-470D9C35CA1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D3DA4E9-8A9B-4E8D-BA3C-915D84476B0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ABDCB39-C2B0-4AB1-A212-D2C163EE67D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468E726-0EDD-4325-AE31-7951F3A1914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F11C465-B0AB-4DA9-9D41-D631E9AEE36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18B9088-8B8F-4994-A7D7-1FA6C6923ED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97D67DC-7192-44F4-B90B-69D35C27F00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416719</xdr:colOff>
      <xdr:row>0</xdr:row>
      <xdr:rowOff>59533</xdr:rowOff>
    </xdr:from>
    <xdr:to>
      <xdr:col>3</xdr:col>
      <xdr:colOff>692415</xdr:colOff>
      <xdr:row>2</xdr:row>
      <xdr:rowOff>91283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735EF66-0626-48F9-A21E-36CB94E5FAAC}"/>
            </a:ext>
          </a:extLst>
        </xdr:cNvPr>
        <xdr:cNvSpPr/>
      </xdr:nvSpPr>
      <xdr:spPr bwMode="auto">
        <a:xfrm rot="16200000">
          <a:off x="6520392" y="128060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357188</xdr:colOff>
      <xdr:row>0</xdr:row>
      <xdr:rowOff>71439</xdr:rowOff>
    </xdr:from>
    <xdr:to>
      <xdr:col>3</xdr:col>
      <xdr:colOff>632884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EEA2143-6E9D-4D58-AFD9-DFC304651106}"/>
            </a:ext>
          </a:extLst>
        </xdr:cNvPr>
        <xdr:cNvSpPr/>
      </xdr:nvSpPr>
      <xdr:spPr bwMode="auto">
        <a:xfrm rot="16200000">
          <a:off x="6460861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0F78C65-FBBF-48DF-9799-1DF1A3E8B5B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8A7B8E1-81AC-4AED-9BF6-B9D95D0F631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7B4554B-9D94-403B-958C-7755A342BAD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DFE3B4C-CBB9-4229-86BA-37D509E58ED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297656</xdr:colOff>
      <xdr:row>0</xdr:row>
      <xdr:rowOff>71439</xdr:rowOff>
    </xdr:from>
    <xdr:to>
      <xdr:col>3</xdr:col>
      <xdr:colOff>573352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8975B11-1A17-420C-A8A7-8275006D7CE8}"/>
            </a:ext>
          </a:extLst>
        </xdr:cNvPr>
        <xdr:cNvSpPr/>
      </xdr:nvSpPr>
      <xdr:spPr bwMode="auto">
        <a:xfrm rot="16200000">
          <a:off x="6401329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28541DA-5BB6-4D10-B498-F49DA5458E4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FF016FF3-EDA8-475C-996E-B8C5E5FB36F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806AC69-57A9-4FE4-9877-811DC41B8F8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083EA3C-9B10-41B5-8F94-E2121D316FB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4E59F52-3CD5-443E-8FAB-265D82B00AA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BA1DDDD-D8FE-4C59-8D92-DB59723F76B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FA4401B-28DA-4558-9666-BE129939E4A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4120FDB-BE79-4326-8807-2CCC2829446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F99866E-FEF3-4566-BB7F-32832A96EED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3BE1429-355F-42D9-A3A1-416A3B26A02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&#287;ustos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3B972-704C-4C41-9D78-96EA2D703A63}">
  <sheetPr>
    <tabColor theme="2" tint="-0.499984740745262"/>
  </sheetPr>
  <dimension ref="A1:O137"/>
  <sheetViews>
    <sheetView showGridLines="0" tabSelected="1" zoomScale="80" zoomScaleNormal="80" workbookViewId="0">
      <pane xSplit="2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C4" sqref="C4:H4"/>
    </sheetView>
  </sheetViews>
  <sheetFormatPr defaultColWidth="9.109375" defaultRowHeight="13.2" x14ac:dyDescent="0.25"/>
  <cols>
    <col min="1" max="1" width="58.6640625" style="5" customWidth="1"/>
    <col min="2" max="2" width="15.6640625" style="5" customWidth="1"/>
    <col min="3" max="8" width="15.6640625" style="3" customWidth="1"/>
    <col min="9" max="9" width="2.109375" style="3" customWidth="1"/>
    <col min="10" max="15" width="15.6640625" style="3" customWidth="1"/>
    <col min="16" max="16" width="10.5546875" style="3" bestFit="1" customWidth="1"/>
    <col min="17" max="16384" width="9.109375" style="3"/>
  </cols>
  <sheetData>
    <row r="1" spans="1:15" ht="15" customHeight="1" x14ac:dyDescent="0.3">
      <c r="A1" s="1" t="s">
        <v>0</v>
      </c>
      <c r="B1" s="2"/>
      <c r="E1" s="76" t="s">
        <v>1</v>
      </c>
      <c r="F1" s="77"/>
    </row>
    <row r="2" spans="1:15" ht="15" customHeight="1" x14ac:dyDescent="0.3">
      <c r="A2" s="1" t="s">
        <v>2</v>
      </c>
      <c r="B2" s="2"/>
    </row>
    <row r="3" spans="1:15" ht="15" customHeight="1" x14ac:dyDescent="0.3">
      <c r="A3" s="4" t="s">
        <v>354</v>
      </c>
      <c r="B3" s="2"/>
    </row>
    <row r="4" spans="1:15" ht="22.5" customHeight="1" x14ac:dyDescent="0.25">
      <c r="C4" s="78" t="s">
        <v>3</v>
      </c>
      <c r="D4" s="79"/>
      <c r="E4" s="79"/>
      <c r="F4" s="79"/>
      <c r="G4" s="79"/>
      <c r="H4" s="80"/>
      <c r="J4" s="78" t="str">
        <f>C4</f>
        <v>TÜM ŞİRKETLER</v>
      </c>
      <c r="K4" s="79"/>
      <c r="L4" s="79"/>
      <c r="M4" s="79"/>
      <c r="N4" s="79"/>
      <c r="O4" s="80"/>
    </row>
    <row r="5" spans="1:15" ht="22.5" customHeight="1" x14ac:dyDescent="0.25">
      <c r="C5" s="78" t="s">
        <v>4</v>
      </c>
      <c r="D5" s="79"/>
      <c r="E5" s="79"/>
      <c r="F5" s="79"/>
      <c r="G5" s="79"/>
      <c r="H5" s="80"/>
      <c r="J5" s="78" t="s">
        <v>5</v>
      </c>
      <c r="K5" s="79"/>
      <c r="L5" s="79"/>
      <c r="M5" s="79"/>
      <c r="N5" s="79"/>
      <c r="O5" s="80"/>
    </row>
    <row r="6" spans="1:15" ht="79.5" customHeight="1" thickBot="1" x14ac:dyDescent="0.3">
      <c r="A6" s="6" t="s">
        <v>6</v>
      </c>
      <c r="B6" s="6" t="s">
        <v>7</v>
      </c>
      <c r="C6" s="7" t="s">
        <v>8</v>
      </c>
      <c r="D6" s="8" t="s">
        <v>9</v>
      </c>
      <c r="E6" s="9" t="s">
        <v>10</v>
      </c>
      <c r="F6" s="10" t="s">
        <v>11</v>
      </c>
      <c r="G6" s="11" t="s">
        <v>12</v>
      </c>
      <c r="H6" s="12" t="s">
        <v>13</v>
      </c>
      <c r="J6" s="7" t="s">
        <v>8</v>
      </c>
      <c r="K6" s="8" t="s">
        <v>9</v>
      </c>
      <c r="L6" s="9" t="s">
        <v>10</v>
      </c>
      <c r="M6" s="10" t="s">
        <v>11</v>
      </c>
      <c r="N6" s="11" t="s">
        <v>12</v>
      </c>
      <c r="O6" s="12" t="s">
        <v>13</v>
      </c>
    </row>
    <row r="7" spans="1:15" ht="12.75" customHeight="1" x14ac:dyDescent="0.3">
      <c r="A7" s="13" t="s">
        <v>14</v>
      </c>
      <c r="B7" s="14">
        <v>704</v>
      </c>
      <c r="C7" s="15">
        <f t="shared" ref="C7:G11" ca="1" si="0">IFERROR(INDIRECT("'"&amp;C$6&amp;"'!"&amp;ADDRESS(MATCH(IF($C$4="Tüm Şirketler",9003,IF($C$4="Hayatdışı Sigorta Şirketleri",9000,9001)),INDIRECT("'"&amp;C$6&amp;"'!$B$1:$B$1095"),0),MATCH($B7,INDIRECT("'"&amp;C$6&amp;"'!5:5"),0))),0)</f>
        <v>212168.1499999988</v>
      </c>
      <c r="D7" s="15">
        <f t="shared" ca="1" si="0"/>
        <v>140310025.1699999</v>
      </c>
      <c r="E7" s="15">
        <f t="shared" ca="1" si="0"/>
        <v>17441245.579999998</v>
      </c>
      <c r="F7" s="15">
        <f t="shared" ca="1" si="0"/>
        <v>1119690.5899999999</v>
      </c>
      <c r="G7" s="15">
        <f t="shared" ca="1" si="0"/>
        <v>0</v>
      </c>
      <c r="H7" s="16">
        <f ca="1">SUM(C7:G7)</f>
        <v>159083129.48999992</v>
      </c>
      <c r="J7" s="17">
        <f t="shared" ref="J7:O22" ca="1" si="1">IF($H7=0,0,C7/$H7)</f>
        <v>1.333693589509979E-3</v>
      </c>
      <c r="K7" s="17">
        <f t="shared" ca="1" si="1"/>
        <v>0.8819918593493592</v>
      </c>
      <c r="L7" s="17">
        <f t="shared" ca="1" si="1"/>
        <v>0.10963604774380785</v>
      </c>
      <c r="M7" s="17">
        <f t="shared" ca="1" si="1"/>
        <v>7.0383993173228614E-3</v>
      </c>
      <c r="N7" s="17">
        <f t="shared" ca="1" si="1"/>
        <v>0</v>
      </c>
      <c r="O7" s="18">
        <f t="shared" ca="1" si="1"/>
        <v>1</v>
      </c>
    </row>
    <row r="8" spans="1:15" ht="12.75" customHeight="1" x14ac:dyDescent="0.3">
      <c r="A8" s="19" t="s">
        <v>15</v>
      </c>
      <c r="B8" s="20">
        <v>718</v>
      </c>
      <c r="C8" s="21">
        <f t="shared" ca="1" si="0"/>
        <v>2778093.74</v>
      </c>
      <c r="D8" s="21">
        <f t="shared" ca="1" si="0"/>
        <v>140831298.91034919</v>
      </c>
      <c r="E8" s="21">
        <f t="shared" ca="1" si="0"/>
        <v>2462162.96</v>
      </c>
      <c r="F8" s="21">
        <f t="shared" ca="1" si="0"/>
        <v>18331576.900006901</v>
      </c>
      <c r="G8" s="21">
        <f t="shared" ca="1" si="0"/>
        <v>0</v>
      </c>
      <c r="H8" s="22">
        <f ca="1">SUM(C8:G8)</f>
        <v>164403132.5103561</v>
      </c>
      <c r="J8" s="23">
        <f t="shared" ca="1" si="1"/>
        <v>1.6898058434653015E-2</v>
      </c>
      <c r="K8" s="23">
        <f t="shared" ca="1" si="1"/>
        <v>0.85662174898935051</v>
      </c>
      <c r="L8" s="23">
        <f t="shared" ca="1" si="1"/>
        <v>1.4976374977799788E-2</v>
      </c>
      <c r="M8" s="23">
        <f t="shared" ca="1" si="1"/>
        <v>0.11150381759819666</v>
      </c>
      <c r="N8" s="23">
        <f t="shared" ca="1" si="1"/>
        <v>0</v>
      </c>
      <c r="O8" s="24">
        <f t="shared" ca="1" si="1"/>
        <v>1</v>
      </c>
    </row>
    <row r="9" spans="1:15" ht="12.75" customHeight="1" x14ac:dyDescent="0.3">
      <c r="A9" s="19" t="s">
        <v>16</v>
      </c>
      <c r="B9" s="20">
        <v>729</v>
      </c>
      <c r="C9" s="21">
        <f t="shared" ca="1" si="0"/>
        <v>22106814.699999999</v>
      </c>
      <c r="D9" s="21">
        <f t="shared" ca="1" si="0"/>
        <v>33612064.909999996</v>
      </c>
      <c r="E9" s="21">
        <f t="shared" ca="1" si="0"/>
        <v>6068240.8200000003</v>
      </c>
      <c r="F9" s="21">
        <f t="shared" ca="1" si="0"/>
        <v>99637743.120000005</v>
      </c>
      <c r="G9" s="21">
        <f t="shared" ca="1" si="0"/>
        <v>0</v>
      </c>
      <c r="H9" s="22">
        <f t="shared" ref="H9:H73" ca="1" si="2">SUM(C9:G9)</f>
        <v>161424863.55000001</v>
      </c>
      <c r="J9" s="23">
        <f t="shared" ca="1" si="1"/>
        <v>0.13694801540378937</v>
      </c>
      <c r="K9" s="23">
        <f t="shared" ca="1" si="1"/>
        <v>0.20822111396481954</v>
      </c>
      <c r="L9" s="23">
        <f t="shared" ca="1" si="1"/>
        <v>3.7591735786850537E-2</v>
      </c>
      <c r="M9" s="23">
        <f t="shared" ca="1" si="1"/>
        <v>0.61723913484454052</v>
      </c>
      <c r="N9" s="23">
        <f t="shared" ca="1" si="1"/>
        <v>0</v>
      </c>
      <c r="O9" s="24">
        <f t="shared" ca="1" si="1"/>
        <v>1</v>
      </c>
    </row>
    <row r="10" spans="1:15" ht="12.75" customHeight="1" x14ac:dyDescent="0.3">
      <c r="A10" s="19" t="s">
        <v>17</v>
      </c>
      <c r="B10" s="20">
        <v>750</v>
      </c>
      <c r="C10" s="21">
        <f t="shared" ca="1" si="0"/>
        <v>165867719.50097674</v>
      </c>
      <c r="D10" s="21">
        <f t="shared" ca="1" si="0"/>
        <v>4191208649.7111359</v>
      </c>
      <c r="E10" s="21">
        <f t="shared" ca="1" si="0"/>
        <v>9803785199.0728683</v>
      </c>
      <c r="F10" s="21">
        <f t="shared" ca="1" si="0"/>
        <v>725474479.2092787</v>
      </c>
      <c r="G10" s="21">
        <f t="shared" ca="1" si="0"/>
        <v>220592763.4199504</v>
      </c>
      <c r="H10" s="22">
        <f t="shared" ca="1" si="2"/>
        <v>15106928810.914209</v>
      </c>
      <c r="J10" s="23">
        <f t="shared" ca="1" si="1"/>
        <v>1.0979579077723813E-2</v>
      </c>
      <c r="K10" s="23">
        <f t="shared" ca="1" si="1"/>
        <v>0.27743618191164965</v>
      </c>
      <c r="L10" s="23">
        <f t="shared" ca="1" si="1"/>
        <v>0.64895951531789764</v>
      </c>
      <c r="M10" s="23">
        <f t="shared" ca="1" si="1"/>
        <v>4.8022631753262095E-2</v>
      </c>
      <c r="N10" s="23">
        <f t="shared" ca="1" si="1"/>
        <v>1.4602091939466882E-2</v>
      </c>
      <c r="O10" s="24">
        <f t="shared" ca="1" si="1"/>
        <v>1</v>
      </c>
    </row>
    <row r="11" spans="1:15" ht="12.75" customHeight="1" x14ac:dyDescent="0.3">
      <c r="A11" s="19" t="s">
        <v>18</v>
      </c>
      <c r="B11" s="20">
        <v>751</v>
      </c>
      <c r="C11" s="21">
        <f t="shared" ca="1" si="0"/>
        <v>0</v>
      </c>
      <c r="D11" s="21">
        <f t="shared" ca="1" si="0"/>
        <v>72411271.379523814</v>
      </c>
      <c r="E11" s="21">
        <f t="shared" ca="1" si="0"/>
        <v>796549400.93003058</v>
      </c>
      <c r="F11" s="21">
        <f t="shared" ca="1" si="0"/>
        <v>49.739999999999995</v>
      </c>
      <c r="G11" s="21">
        <f t="shared" ca="1" si="0"/>
        <v>0</v>
      </c>
      <c r="H11" s="22">
        <f t="shared" ca="1" si="2"/>
        <v>868960722.04955435</v>
      </c>
      <c r="J11" s="23">
        <f t="shared" ca="1" si="1"/>
        <v>0</v>
      </c>
      <c r="K11" s="23">
        <f t="shared" ca="1" si="1"/>
        <v>8.3330891192334472E-2</v>
      </c>
      <c r="L11" s="23">
        <f t="shared" ca="1" si="1"/>
        <v>0.91666905156687351</v>
      </c>
      <c r="M11" s="23">
        <f t="shared" ca="1" si="1"/>
        <v>5.7240792060982782E-8</v>
      </c>
      <c r="N11" s="23">
        <f t="shared" ca="1" si="1"/>
        <v>0</v>
      </c>
      <c r="O11" s="25">
        <f t="shared" ca="1" si="1"/>
        <v>1</v>
      </c>
    </row>
    <row r="12" spans="1:15" ht="12.75" customHeight="1" thickBot="1" x14ac:dyDescent="0.35">
      <c r="A12" s="70" t="s">
        <v>19</v>
      </c>
      <c r="B12" s="71"/>
      <c r="C12" s="26">
        <f ca="1">SUM(C7:C11)</f>
        <v>190964796.09097674</v>
      </c>
      <c r="D12" s="26">
        <f ca="1">SUM(D7:D11)</f>
        <v>4578373310.0810089</v>
      </c>
      <c r="E12" s="26">
        <f ca="1">SUM(E7:E11)</f>
        <v>10626306249.3629</v>
      </c>
      <c r="F12" s="26">
        <f ca="1">SUM(F7:F11)</f>
        <v>844563539.55928564</v>
      </c>
      <c r="G12" s="26">
        <f ca="1">SUM(G7:G11)</f>
        <v>220592763.4199504</v>
      </c>
      <c r="H12" s="26">
        <f t="shared" ca="1" si="2"/>
        <v>16460800658.514122</v>
      </c>
      <c r="J12" s="27">
        <f t="shared" ca="1" si="1"/>
        <v>1.1601185146009458E-2</v>
      </c>
      <c r="K12" s="27">
        <f t="shared" ca="1" si="1"/>
        <v>0.27813794754345128</v>
      </c>
      <c r="L12" s="27">
        <f t="shared" ca="1" si="1"/>
        <v>0.64555221035779875</v>
      </c>
      <c r="M12" s="27">
        <f t="shared" ca="1" si="1"/>
        <v>5.1307561344073917E-2</v>
      </c>
      <c r="N12" s="27">
        <f t="shared" ca="1" si="1"/>
        <v>1.3401095608666631E-2</v>
      </c>
      <c r="O12" s="27">
        <f t="shared" ca="1" si="1"/>
        <v>1</v>
      </c>
    </row>
    <row r="13" spans="1:15" ht="12.75" customHeight="1" x14ac:dyDescent="0.3">
      <c r="A13" s="28" t="s">
        <v>20</v>
      </c>
      <c r="B13" s="29">
        <v>784</v>
      </c>
      <c r="C13" s="30">
        <f ca="1">IFERROR(INDIRECT("'"&amp;C$6&amp;"'!"&amp;ADDRESS(MATCH(IF($C$4="Tüm Şirketler",9003,IF($C$4="Hayatdışı Sigorta Şirketleri",9000,9001)),INDIRECT("'"&amp;C$6&amp;"'!$B$1:$B$1095"),0),MATCH($B13,INDIRECT("'"&amp;C$6&amp;"'!5:5"),0))),0)</f>
        <v>7482090.2061904771</v>
      </c>
      <c r="D13" s="30">
        <f ca="1">IFERROR(INDIRECT("'"&amp;D$6&amp;"'!"&amp;ADDRESS(MATCH(IF($C$4="Tüm Şirketler",9003,IF($C$4="Hayatdışı Sigorta Şirketleri",9000,9001)),INDIRECT("'"&amp;D$6&amp;"'!$B$1:$B$1095"),0),MATCH($B13,INDIRECT("'"&amp;D$6&amp;"'!5:5"),0))),0)</f>
        <v>327416069.85000002</v>
      </c>
      <c r="E13" s="30">
        <f ca="1">IFERROR(INDIRECT("'"&amp;E$6&amp;"'!"&amp;ADDRESS(MATCH(IF($C$4="Tüm Şirketler",9003,IF($C$4="Hayatdışı Sigorta Şirketleri",9000,9001)),INDIRECT("'"&amp;E$6&amp;"'!$B$1:$B$1095"),0),MATCH($B13,INDIRECT("'"&amp;E$6&amp;"'!5:5"),0))),0)</f>
        <v>305051838.36999989</v>
      </c>
      <c r="F13" s="30">
        <f ca="1">IFERROR(INDIRECT("'"&amp;F$6&amp;"'!"&amp;ADDRESS(MATCH(IF($C$4="Tüm Şirketler",9003,IF($C$4="Hayatdışı Sigorta Şirketleri",9000,9001)),INDIRECT("'"&amp;F$6&amp;"'!$B$1:$B$1095"),0),MATCH($B13,INDIRECT("'"&amp;F$6&amp;"'!5:5"),0))),0)</f>
        <v>49127653.169804573</v>
      </c>
      <c r="G13" s="30">
        <f ca="1">IFERROR(INDIRECT("'"&amp;G$6&amp;"'!"&amp;ADDRESS(MATCH(IF($C$4="Tüm Şirketler",9003,IF($C$4="Hayatdışı Sigorta Şirketleri",9000,9001)),INDIRECT("'"&amp;G$6&amp;"'!$B$1:$B$1095"),0),MATCH($B13,INDIRECT("'"&amp;G$6&amp;"'!5:5"),0))),0)</f>
        <v>0</v>
      </c>
      <c r="H13" s="31">
        <f t="shared" ca="1" si="2"/>
        <v>689077651.59599495</v>
      </c>
      <c r="J13" s="32">
        <f t="shared" ca="1" si="1"/>
        <v>1.0858123447859566E-2</v>
      </c>
      <c r="K13" s="32">
        <f t="shared" ca="1" si="1"/>
        <v>0.47515119535753497</v>
      </c>
      <c r="L13" s="32">
        <f t="shared" ca="1" si="1"/>
        <v>0.4426958814633728</v>
      </c>
      <c r="M13" s="32">
        <f t="shared" ca="1" si="1"/>
        <v>7.1294799731232664E-2</v>
      </c>
      <c r="N13" s="32">
        <f t="shared" ca="1" si="1"/>
        <v>0</v>
      </c>
      <c r="O13" s="18">
        <f t="shared" ca="1" si="1"/>
        <v>1</v>
      </c>
    </row>
    <row r="14" spans="1:15" ht="12.75" customHeight="1" x14ac:dyDescent="0.3">
      <c r="A14" s="33" t="s">
        <v>21</v>
      </c>
      <c r="B14" s="20">
        <v>785</v>
      </c>
      <c r="C14" s="22">
        <f ca="1">+C15+C16+C17+C20</f>
        <v>25238712599.826187</v>
      </c>
      <c r="D14" s="22">
        <f ca="1">+D15+D16+D17+D20</f>
        <v>91283604105.639893</v>
      </c>
      <c r="E14" s="22">
        <f ca="1">+E15+E16+E17+E20</f>
        <v>13065948867.699696</v>
      </c>
      <c r="F14" s="22">
        <f ca="1">+F15+F16+F17+F20</f>
        <v>47468024388.653038</v>
      </c>
      <c r="G14" s="22">
        <f ca="1">+G15+G16+G17+G20</f>
        <v>237818969.74000004</v>
      </c>
      <c r="H14" s="22">
        <f t="shared" ca="1" si="2"/>
        <v>177294108931.55881</v>
      </c>
      <c r="J14" s="24">
        <f t="shared" ca="1" si="1"/>
        <v>0.14235505484036776</v>
      </c>
      <c r="K14" s="24">
        <f t="shared" ca="1" si="1"/>
        <v>0.51487105045818682</v>
      </c>
      <c r="L14" s="24">
        <f t="shared" ca="1" si="1"/>
        <v>7.369646372595251E-2</v>
      </c>
      <c r="M14" s="24">
        <f t="shared" ca="1" si="1"/>
        <v>0.26773604985926075</v>
      </c>
      <c r="N14" s="24">
        <f t="shared" ca="1" si="1"/>
        <v>1.3413811162321574E-3</v>
      </c>
      <c r="O14" s="24">
        <f t="shared" ca="1" si="1"/>
        <v>1</v>
      </c>
    </row>
    <row r="15" spans="1:15" ht="12.75" customHeight="1" x14ac:dyDescent="0.3">
      <c r="A15" s="34" t="s">
        <v>22</v>
      </c>
      <c r="B15" s="35">
        <v>904</v>
      </c>
      <c r="C15" s="21">
        <f t="shared" ref="C15:G16" ca="1" si="3">IFERROR(INDIRECT("'"&amp;C$6&amp;"'!"&amp;ADDRESS(MATCH(IF($C$4="Tüm Şirketler",9003,IF($C$4="Hayatdışı Sigorta Şirketleri",9000,9001)),INDIRECT("'"&amp;C$6&amp;"'!$B$1:$B$1095"),0),MATCH($B15,INDIRECT("'"&amp;C$6&amp;"'!5:5"),0))),0)</f>
        <v>473141.0099993801</v>
      </c>
      <c r="D15" s="21">
        <f t="shared" ca="1" si="3"/>
        <v>75636862.9942348</v>
      </c>
      <c r="E15" s="21">
        <f t="shared" ca="1" si="3"/>
        <v>84226661.879999951</v>
      </c>
      <c r="F15" s="21">
        <f t="shared" ca="1" si="3"/>
        <v>10682696.582267424</v>
      </c>
      <c r="G15" s="21">
        <f t="shared" ca="1" si="3"/>
        <v>2899746.58</v>
      </c>
      <c r="H15" s="22">
        <f t="shared" ca="1" si="2"/>
        <v>173919109.04650158</v>
      </c>
      <c r="J15" s="23">
        <f t="shared" ca="1" si="1"/>
        <v>2.7204659257590502E-3</v>
      </c>
      <c r="K15" s="23">
        <f t="shared" ca="1" si="1"/>
        <v>0.43489679431379452</v>
      </c>
      <c r="L15" s="23">
        <f t="shared" ca="1" si="1"/>
        <v>0.48428641534427286</v>
      </c>
      <c r="M15" s="23">
        <f t="shared" ca="1" si="1"/>
        <v>6.142336308433561E-2</v>
      </c>
      <c r="N15" s="23">
        <f t="shared" ca="1" si="1"/>
        <v>1.6672961331837786E-2</v>
      </c>
      <c r="O15" s="24">
        <f t="shared" ca="1" si="1"/>
        <v>1</v>
      </c>
    </row>
    <row r="16" spans="1:15" ht="12.75" customHeight="1" x14ac:dyDescent="0.3">
      <c r="A16" s="34" t="s">
        <v>23</v>
      </c>
      <c r="B16" s="35">
        <v>905</v>
      </c>
      <c r="C16" s="21">
        <f t="shared" ca="1" si="3"/>
        <v>246927.26000000004</v>
      </c>
      <c r="D16" s="21">
        <f t="shared" ca="1" si="3"/>
        <v>289448553.7303279</v>
      </c>
      <c r="E16" s="21">
        <f t="shared" ca="1" si="3"/>
        <v>1066708.5599999998</v>
      </c>
      <c r="F16" s="21">
        <f t="shared" ca="1" si="3"/>
        <v>28471744.82</v>
      </c>
      <c r="G16" s="21">
        <f t="shared" ca="1" si="3"/>
        <v>0</v>
      </c>
      <c r="H16" s="22">
        <f t="shared" ca="1" si="2"/>
        <v>319233934.37032789</v>
      </c>
      <c r="J16" s="23">
        <f t="shared" ca="1" si="1"/>
        <v>7.734994103526339E-4</v>
      </c>
      <c r="K16" s="23">
        <f t="shared" ca="1" si="1"/>
        <v>0.90669732308142592</v>
      </c>
      <c r="L16" s="23">
        <f t="shared" ca="1" si="1"/>
        <v>3.3414635637155124E-3</v>
      </c>
      <c r="M16" s="23">
        <f t="shared" ca="1" si="1"/>
        <v>8.9187713944505989E-2</v>
      </c>
      <c r="N16" s="23">
        <f t="shared" ca="1" si="1"/>
        <v>0</v>
      </c>
      <c r="O16" s="24">
        <f t="shared" ca="1" si="1"/>
        <v>1</v>
      </c>
    </row>
    <row r="17" spans="1:15" ht="12.75" customHeight="1" x14ac:dyDescent="0.3">
      <c r="A17" s="34" t="s">
        <v>24</v>
      </c>
      <c r="B17" s="35">
        <v>906</v>
      </c>
      <c r="C17" s="22">
        <f ca="1">+C18+C19</f>
        <v>8266410474.4358854</v>
      </c>
      <c r="D17" s="22">
        <f ca="1">+D18+D19</f>
        <v>41580925089.597946</v>
      </c>
      <c r="E17" s="22">
        <f ca="1">+E18+E19</f>
        <v>7445377997.1497555</v>
      </c>
      <c r="F17" s="22">
        <f ca="1">+F18+F19</f>
        <v>12707363505.180628</v>
      </c>
      <c r="G17" s="22">
        <f ca="1">+G18+G19</f>
        <v>233043141.56000003</v>
      </c>
      <c r="H17" s="22">
        <f t="shared" ca="1" si="2"/>
        <v>70233120207.92421</v>
      </c>
      <c r="J17" s="24">
        <f t="shared" ca="1" si="1"/>
        <v>0.11769960454502502</v>
      </c>
      <c r="K17" s="24">
        <f t="shared" ca="1" si="1"/>
        <v>0.59204154630319961</v>
      </c>
      <c r="L17" s="24">
        <f t="shared" ca="1" si="1"/>
        <v>0.10600950057619274</v>
      </c>
      <c r="M17" s="24">
        <f t="shared" ca="1" si="1"/>
        <v>0.1809312111943859</v>
      </c>
      <c r="N17" s="24">
        <f t="shared" ca="1" si="1"/>
        <v>3.3181373811967765E-3</v>
      </c>
      <c r="O17" s="24">
        <f t="shared" ca="1" si="1"/>
        <v>1</v>
      </c>
    </row>
    <row r="18" spans="1:15" ht="12.75" customHeight="1" x14ac:dyDescent="0.3">
      <c r="A18" s="36" t="s">
        <v>25</v>
      </c>
      <c r="B18" s="37">
        <v>90601</v>
      </c>
      <c r="C18" s="21">
        <f t="shared" ref="C18:G19" ca="1" si="4">IFERROR(INDIRECT("'"&amp;C$6&amp;"'!"&amp;ADDRESS(MATCH(IF($C$4="Tüm Şirketler",9003,IF($C$4="Hayatdışı Sigorta Şirketleri",9000,9001)),INDIRECT("'"&amp;C$6&amp;"'!$B$1:$B$1095"),0),MATCH($B18,INDIRECT("'"&amp;C$6&amp;"'!5:5"),0))),0)</f>
        <v>405740766.10681343</v>
      </c>
      <c r="D18" s="21">
        <f t="shared" ca="1" si="4"/>
        <v>5374542159.1147032</v>
      </c>
      <c r="E18" s="21">
        <f t="shared" ca="1" si="4"/>
        <v>3297074713.5342803</v>
      </c>
      <c r="F18" s="21">
        <f t="shared" ca="1" si="4"/>
        <v>1110374963.7490315</v>
      </c>
      <c r="G18" s="21">
        <f t="shared" ca="1" si="4"/>
        <v>4053761.9</v>
      </c>
      <c r="H18" s="22">
        <f t="shared" ca="1" si="2"/>
        <v>10191786364.404827</v>
      </c>
      <c r="J18" s="23">
        <f t="shared" ca="1" si="1"/>
        <v>3.9810564272017845E-2</v>
      </c>
      <c r="K18" s="23">
        <f t="shared" ca="1" si="1"/>
        <v>0.52734054335022962</v>
      </c>
      <c r="L18" s="23">
        <f t="shared" ca="1" si="1"/>
        <v>0.32350312257814096</v>
      </c>
      <c r="M18" s="23">
        <f t="shared" ca="1" si="1"/>
        <v>0.1089480218725007</v>
      </c>
      <c r="N18" s="23">
        <f t="shared" ca="1" si="1"/>
        <v>3.9774792711098282E-4</v>
      </c>
      <c r="O18" s="24">
        <f t="shared" ca="1" si="1"/>
        <v>1</v>
      </c>
    </row>
    <row r="19" spans="1:15" ht="12.75" customHeight="1" x14ac:dyDescent="0.3">
      <c r="A19" s="36" t="s">
        <v>26</v>
      </c>
      <c r="B19" s="37">
        <v>90602</v>
      </c>
      <c r="C19" s="21">
        <f t="shared" ca="1" si="4"/>
        <v>7860669708.329072</v>
      </c>
      <c r="D19" s="21">
        <f t="shared" ca="1" si="4"/>
        <v>36206382930.483246</v>
      </c>
      <c r="E19" s="21">
        <f t="shared" ca="1" si="4"/>
        <v>4148303283.6154747</v>
      </c>
      <c r="F19" s="21">
        <f t="shared" ca="1" si="4"/>
        <v>11596988541.431597</v>
      </c>
      <c r="G19" s="21">
        <f t="shared" ca="1" si="4"/>
        <v>228989379.66000003</v>
      </c>
      <c r="H19" s="22">
        <f t="shared" ca="1" si="2"/>
        <v>60041333843.519394</v>
      </c>
      <c r="J19" s="23">
        <f t="shared" ca="1" si="1"/>
        <v>0.13092097069021927</v>
      </c>
      <c r="K19" s="23">
        <f t="shared" ca="1" si="1"/>
        <v>0.60302429364485566</v>
      </c>
      <c r="L19" s="23">
        <f t="shared" ca="1" si="1"/>
        <v>6.9090791594118212E-2</v>
      </c>
      <c r="M19" s="23">
        <f t="shared" ca="1" si="1"/>
        <v>0.19315008176959958</v>
      </c>
      <c r="N19" s="23">
        <f t="shared" ca="1" si="1"/>
        <v>3.8138623012072903E-3</v>
      </c>
      <c r="O19" s="24">
        <f t="shared" ca="1" si="1"/>
        <v>1</v>
      </c>
    </row>
    <row r="20" spans="1:15" ht="12.75" customHeight="1" x14ac:dyDescent="0.3">
      <c r="A20" s="34" t="s">
        <v>27</v>
      </c>
      <c r="B20" s="35">
        <v>907</v>
      </c>
      <c r="C20" s="22">
        <f ca="1">+C21+C22</f>
        <v>16971582057.1203</v>
      </c>
      <c r="D20" s="22">
        <f ca="1">+D21+D22</f>
        <v>49337593599.317383</v>
      </c>
      <c r="E20" s="22">
        <f ca="1">+E21+E22</f>
        <v>5535277500.1099415</v>
      </c>
      <c r="F20" s="22">
        <f ca="1">+F21+F22</f>
        <v>34721506442.070145</v>
      </c>
      <c r="G20" s="22">
        <f ca="1">+G21+G22</f>
        <v>1876081.6</v>
      </c>
      <c r="H20" s="22">
        <f t="shared" ca="1" si="2"/>
        <v>106567835680.21777</v>
      </c>
      <c r="J20" s="24">
        <f t="shared" ca="1" si="1"/>
        <v>0.15925613904787916</v>
      </c>
      <c r="K20" s="24">
        <f t="shared" ca="1" si="1"/>
        <v>0.4629688994282159</v>
      </c>
      <c r="L20" s="24">
        <f t="shared" ca="1" si="1"/>
        <v>5.1941352329983155E-2</v>
      </c>
      <c r="M20" s="24">
        <f t="shared" ca="1" si="1"/>
        <v>0.32581600461756877</v>
      </c>
      <c r="N20" s="24">
        <f t="shared" ca="1" si="1"/>
        <v>1.7604576352940399E-5</v>
      </c>
      <c r="O20" s="24">
        <f t="shared" ca="1" si="1"/>
        <v>1</v>
      </c>
    </row>
    <row r="21" spans="1:15" ht="12.75" customHeight="1" x14ac:dyDescent="0.3">
      <c r="A21" s="36" t="s">
        <v>25</v>
      </c>
      <c r="B21" s="37">
        <v>90701</v>
      </c>
      <c r="C21" s="21">
        <f t="shared" ref="C21:G23" ca="1" si="5">IFERROR(INDIRECT("'"&amp;C$6&amp;"'!"&amp;ADDRESS(MATCH(IF($C$4="Tüm Şirketler",9003,IF($C$4="Hayatdışı Sigorta Şirketleri",9000,9001)),INDIRECT("'"&amp;C$6&amp;"'!$B$1:$B$1095"),0),MATCH($B21,INDIRECT("'"&amp;C$6&amp;"'!5:5"),0))),0)</f>
        <v>1326455199.711143</v>
      </c>
      <c r="D21" s="21">
        <f t="shared" ca="1" si="5"/>
        <v>16564460987.445656</v>
      </c>
      <c r="E21" s="21">
        <f t="shared" ca="1" si="5"/>
        <v>1040726166.179105</v>
      </c>
      <c r="F21" s="21">
        <f t="shared" ca="1" si="5"/>
        <v>3719269610.1884274</v>
      </c>
      <c r="G21" s="21">
        <f t="shared" ca="1" si="5"/>
        <v>0</v>
      </c>
      <c r="H21" s="22">
        <f t="shared" ca="1" si="2"/>
        <v>22650911963.52433</v>
      </c>
      <c r="J21" s="23">
        <f t="shared" ca="1" si="1"/>
        <v>5.8560785625196322E-2</v>
      </c>
      <c r="K21" s="23">
        <f t="shared" ca="1" si="1"/>
        <v>0.73129333662680207</v>
      </c>
      <c r="L21" s="23">
        <f t="shared" ca="1" si="1"/>
        <v>4.5946325157019199E-2</v>
      </c>
      <c r="M21" s="23">
        <f t="shared" ca="1" si="1"/>
        <v>0.16419955259098248</v>
      </c>
      <c r="N21" s="23">
        <f t="shared" ca="1" si="1"/>
        <v>0</v>
      </c>
      <c r="O21" s="24">
        <f t="shared" ca="1" si="1"/>
        <v>1</v>
      </c>
    </row>
    <row r="22" spans="1:15" ht="12.75" customHeight="1" x14ac:dyDescent="0.3">
      <c r="A22" s="36" t="s">
        <v>26</v>
      </c>
      <c r="B22" s="37">
        <v>90702</v>
      </c>
      <c r="C22" s="21">
        <f t="shared" ca="1" si="5"/>
        <v>15645126857.409157</v>
      </c>
      <c r="D22" s="21">
        <f t="shared" ca="1" si="5"/>
        <v>32773132611.871731</v>
      </c>
      <c r="E22" s="21">
        <f t="shared" ca="1" si="5"/>
        <v>4494551333.9308367</v>
      </c>
      <c r="F22" s="21">
        <f t="shared" ca="1" si="5"/>
        <v>31002236831.881718</v>
      </c>
      <c r="G22" s="21">
        <f t="shared" ca="1" si="5"/>
        <v>1876081.6</v>
      </c>
      <c r="H22" s="22">
        <f t="shared" ca="1" si="2"/>
        <v>83916923716.693451</v>
      </c>
      <c r="J22" s="23">
        <f t="shared" ca="1" si="1"/>
        <v>0.18643589593712548</v>
      </c>
      <c r="K22" s="23">
        <f t="shared" ca="1" si="1"/>
        <v>0.39054258855478313</v>
      </c>
      <c r="L22" s="23">
        <f t="shared" ca="1" si="1"/>
        <v>5.355953405900106E-2</v>
      </c>
      <c r="M22" s="23">
        <f t="shared" ca="1" si="1"/>
        <v>0.36943962503375816</v>
      </c>
      <c r="N22" s="23">
        <f t="shared" ca="1" si="1"/>
        <v>2.2356415332069597E-5</v>
      </c>
      <c r="O22" s="24">
        <f t="shared" ca="1" si="1"/>
        <v>1</v>
      </c>
    </row>
    <row r="23" spans="1:15" ht="12.75" customHeight="1" x14ac:dyDescent="0.3">
      <c r="A23" s="33" t="s">
        <v>28</v>
      </c>
      <c r="B23" s="20">
        <v>786</v>
      </c>
      <c r="C23" s="21">
        <f t="shared" ca="1" si="5"/>
        <v>135298544.21780384</v>
      </c>
      <c r="D23" s="21">
        <f t="shared" ca="1" si="5"/>
        <v>1428845624.3017793</v>
      </c>
      <c r="E23" s="21">
        <f t="shared" ca="1" si="5"/>
        <v>225805595.09673685</v>
      </c>
      <c r="F23" s="21">
        <f t="shared" ca="1" si="5"/>
        <v>201675124.82624596</v>
      </c>
      <c r="G23" s="21">
        <f t="shared" ca="1" si="5"/>
        <v>4034917.5465500001</v>
      </c>
      <c r="H23" s="22">
        <f t="shared" ca="1" si="2"/>
        <v>1995659805.9891162</v>
      </c>
      <c r="J23" s="23">
        <f t="shared" ref="J23:O65" ca="1" si="6">IF($H23=0,0,C23/$H23)</f>
        <v>6.7796396866722147E-2</v>
      </c>
      <c r="K23" s="23">
        <f t="shared" ca="1" si="6"/>
        <v>0.71597655071957278</v>
      </c>
      <c r="L23" s="23">
        <f t="shared" ca="1" si="6"/>
        <v>0.1131483404230913</v>
      </c>
      <c r="M23" s="23">
        <f t="shared" ca="1" si="6"/>
        <v>0.10105686561457251</v>
      </c>
      <c r="N23" s="23">
        <f t="shared" ca="1" si="6"/>
        <v>2.0218463760411105E-3</v>
      </c>
      <c r="O23" s="24">
        <f t="shared" ca="1" si="6"/>
        <v>1</v>
      </c>
    </row>
    <row r="24" spans="1:15" ht="12.75" customHeight="1" thickBot="1" x14ac:dyDescent="0.35">
      <c r="A24" s="74" t="s">
        <v>29</v>
      </c>
      <c r="B24" s="75"/>
      <c r="C24" s="38">
        <f ca="1">+C13+C14+C23</f>
        <v>25381493234.250183</v>
      </c>
      <c r="D24" s="38">
        <f ca="1">+D13+D14+D23</f>
        <v>93039865799.791672</v>
      </c>
      <c r="E24" s="38">
        <f ca="1">+E13+E14+E23</f>
        <v>13596806301.166431</v>
      </c>
      <c r="F24" s="38">
        <f ca="1">+F13+F14+F23</f>
        <v>47718827166.649094</v>
      </c>
      <c r="G24" s="38">
        <f ca="1">+G13+G14+G23</f>
        <v>241853887.28655005</v>
      </c>
      <c r="H24" s="38">
        <f t="shared" ca="1" si="2"/>
        <v>179978846389.14392</v>
      </c>
      <c r="J24" s="39">
        <f t="shared" ca="1" si="6"/>
        <v>0.1410248689969443</v>
      </c>
      <c r="K24" s="39">
        <f t="shared" ca="1" si="6"/>
        <v>0.51694889519751752</v>
      </c>
      <c r="L24" s="39">
        <f t="shared" ca="1" si="6"/>
        <v>7.554669103594483E-2</v>
      </c>
      <c r="M24" s="39">
        <f t="shared" ca="1" si="6"/>
        <v>0.26513575414009005</v>
      </c>
      <c r="N24" s="39">
        <f t="shared" ca="1" si="6"/>
        <v>1.3437906295033256E-3</v>
      </c>
      <c r="O24" s="40">
        <f t="shared" ca="1" si="6"/>
        <v>1</v>
      </c>
    </row>
    <row r="25" spans="1:15" ht="12.75" customHeight="1" x14ac:dyDescent="0.3">
      <c r="A25" s="13" t="s">
        <v>30</v>
      </c>
      <c r="B25" s="14">
        <v>717</v>
      </c>
      <c r="C25" s="15">
        <f t="shared" ref="C25:G26" ca="1" si="7">IFERROR(INDIRECT("'"&amp;C$6&amp;"'!"&amp;ADDRESS(MATCH(IF($C$4="Tüm Şirketler",9003,IF($C$4="Hayatdışı Sigorta Şirketleri",9000,9001)),INDIRECT("'"&amp;C$6&amp;"'!$B$1:$B$1095"),0),MATCH($B25,INDIRECT("'"&amp;C$6&amp;"'!5:5"),0))),0)</f>
        <v>1412345421.0871181</v>
      </c>
      <c r="D25" s="15">
        <f t="shared" ca="1" si="7"/>
        <v>88583163992.334717</v>
      </c>
      <c r="E25" s="15">
        <f t="shared" ca="1" si="7"/>
        <v>9264341364.5736237</v>
      </c>
      <c r="F25" s="15">
        <f t="shared" ca="1" si="7"/>
        <v>10564420380.314627</v>
      </c>
      <c r="G25" s="15">
        <f t="shared" ca="1" si="7"/>
        <v>289526011.11998892</v>
      </c>
      <c r="H25" s="16">
        <f t="shared" ca="1" si="2"/>
        <v>110113797169.43007</v>
      </c>
      <c r="J25" s="17">
        <f t="shared" ca="1" si="6"/>
        <v>1.2826234835167552E-2</v>
      </c>
      <c r="K25" s="17">
        <f t="shared" ca="1" si="6"/>
        <v>0.80446925153287951</v>
      </c>
      <c r="L25" s="17">
        <f t="shared" ca="1" si="6"/>
        <v>8.4134246595081563E-2</v>
      </c>
      <c r="M25" s="17">
        <f t="shared" ca="1" si="6"/>
        <v>9.5940932488772029E-2</v>
      </c>
      <c r="N25" s="17">
        <f t="shared" ca="1" si="6"/>
        <v>2.6293345480993685E-3</v>
      </c>
      <c r="O25" s="18">
        <f t="shared" ca="1" si="6"/>
        <v>1</v>
      </c>
    </row>
    <row r="26" spans="1:15" ht="12.75" customHeight="1" x14ac:dyDescent="0.3">
      <c r="A26" s="19" t="s">
        <v>31</v>
      </c>
      <c r="B26" s="20">
        <v>737</v>
      </c>
      <c r="C26" s="21">
        <f t="shared" ca="1" si="7"/>
        <v>0</v>
      </c>
      <c r="D26" s="21">
        <f t="shared" ca="1" si="7"/>
        <v>0</v>
      </c>
      <c r="E26" s="21">
        <f t="shared" ca="1" si="7"/>
        <v>0</v>
      </c>
      <c r="F26" s="21">
        <f t="shared" ca="1" si="7"/>
        <v>0</v>
      </c>
      <c r="G26" s="21">
        <f t="shared" ca="1" si="7"/>
        <v>0</v>
      </c>
      <c r="H26" s="22">
        <f t="shared" ca="1" si="2"/>
        <v>0</v>
      </c>
      <c r="J26" s="23">
        <f t="shared" ca="1" si="6"/>
        <v>0</v>
      </c>
      <c r="K26" s="23">
        <f t="shared" ca="1" si="6"/>
        <v>0</v>
      </c>
      <c r="L26" s="23">
        <f t="shared" ca="1" si="6"/>
        <v>0</v>
      </c>
      <c r="M26" s="23">
        <f t="shared" ca="1" si="6"/>
        <v>0</v>
      </c>
      <c r="N26" s="23">
        <f t="shared" ca="1" si="6"/>
        <v>0</v>
      </c>
      <c r="O26" s="24">
        <f t="shared" ca="1" si="6"/>
        <v>0</v>
      </c>
    </row>
    <row r="27" spans="1:15" ht="12.75" customHeight="1" thickBot="1" x14ac:dyDescent="0.35">
      <c r="A27" s="70" t="s">
        <v>32</v>
      </c>
      <c r="B27" s="71"/>
      <c r="C27" s="26">
        <f ca="1">+C25+C26</f>
        <v>1412345421.0871181</v>
      </c>
      <c r="D27" s="26">
        <f ca="1">+D25+D26</f>
        <v>88583163992.334717</v>
      </c>
      <c r="E27" s="26">
        <f ca="1">+E25+E26</f>
        <v>9264341364.5736237</v>
      </c>
      <c r="F27" s="26">
        <f ca="1">+F25+F26</f>
        <v>10564420380.314627</v>
      </c>
      <c r="G27" s="26">
        <f ca="1">+G25+G26</f>
        <v>289526011.11998892</v>
      </c>
      <c r="H27" s="26">
        <f t="shared" ca="1" si="2"/>
        <v>110113797169.43007</v>
      </c>
      <c r="J27" s="27">
        <f t="shared" ca="1" si="6"/>
        <v>1.2826234835167552E-2</v>
      </c>
      <c r="K27" s="27">
        <f t="shared" ca="1" si="6"/>
        <v>0.80446925153287951</v>
      </c>
      <c r="L27" s="27">
        <f t="shared" ca="1" si="6"/>
        <v>8.4134246595081563E-2</v>
      </c>
      <c r="M27" s="27">
        <f t="shared" ca="1" si="6"/>
        <v>9.5940932488772029E-2</v>
      </c>
      <c r="N27" s="27">
        <f t="shared" ca="1" si="6"/>
        <v>2.6293345480993685E-3</v>
      </c>
      <c r="O27" s="40">
        <f t="shared" ca="1" si="6"/>
        <v>1</v>
      </c>
    </row>
    <row r="28" spans="1:15" ht="12.75" customHeight="1" x14ac:dyDescent="0.3">
      <c r="A28" s="28" t="s">
        <v>33</v>
      </c>
      <c r="B28" s="29">
        <v>713</v>
      </c>
      <c r="C28" s="30">
        <f ca="1">IFERROR(INDIRECT("'"&amp;C$6&amp;"'!"&amp;ADDRESS(MATCH(IF($C$4="Tüm Şirketler",9003,IF($C$4="Hayatdışı Sigorta Şirketleri",9000,9001)),INDIRECT("'"&amp;C$6&amp;"'!$B$1:$B$1095"),0),MATCH($B28,INDIRECT("'"&amp;C$6&amp;"'!5:5"),0))),0)</f>
        <v>0</v>
      </c>
      <c r="D28" s="30">
        <f ca="1">IFERROR(INDIRECT("'"&amp;D$6&amp;"'!"&amp;ADDRESS(MATCH(IF($C$4="Tüm Şirketler",9003,IF($C$4="Hayatdışı Sigorta Şirketleri",9000,9001)),INDIRECT("'"&amp;D$6&amp;"'!$B$1:$B$1095"),0),MATCH($B28,INDIRECT("'"&amp;D$6&amp;"'!5:5"),0))),0)</f>
        <v>0</v>
      </c>
      <c r="E28" s="30">
        <f ca="1">IFERROR(INDIRECT("'"&amp;E$6&amp;"'!"&amp;ADDRESS(MATCH(IF($C$4="Tüm Şirketler",9003,IF($C$4="Hayatdışı Sigorta Şirketleri",9000,9001)),INDIRECT("'"&amp;E$6&amp;"'!$B$1:$B$1095"),0),MATCH($B28,INDIRECT("'"&amp;E$6&amp;"'!5:5"),0))),0)</f>
        <v>0</v>
      </c>
      <c r="F28" s="30">
        <f ca="1">IFERROR(INDIRECT("'"&amp;F$6&amp;"'!"&amp;ADDRESS(MATCH(IF($C$4="Tüm Şirketler",9003,IF($C$4="Hayatdışı Sigorta Şirketleri",9000,9001)),INDIRECT("'"&amp;F$6&amp;"'!$B$1:$B$1095"),0),MATCH($B28,INDIRECT("'"&amp;F$6&amp;"'!5:5"),0))),0)</f>
        <v>0</v>
      </c>
      <c r="G28" s="30">
        <f ca="1">IFERROR(INDIRECT("'"&amp;G$6&amp;"'!"&amp;ADDRESS(MATCH(IF($C$4="Tüm Şirketler",9003,IF($C$4="Hayatdışı Sigorta Şirketleri",9000,9001)),INDIRECT("'"&amp;G$6&amp;"'!$B$1:$B$1095"),0),MATCH($B28,INDIRECT("'"&amp;G$6&amp;"'!5:5"),0))),0)</f>
        <v>0</v>
      </c>
      <c r="H28" s="31">
        <f t="shared" ca="1" si="2"/>
        <v>0</v>
      </c>
      <c r="J28" s="32">
        <f t="shared" ca="1" si="6"/>
        <v>0</v>
      </c>
      <c r="K28" s="32">
        <f t="shared" ca="1" si="6"/>
        <v>0</v>
      </c>
      <c r="L28" s="32">
        <f t="shared" ca="1" si="6"/>
        <v>0</v>
      </c>
      <c r="M28" s="32">
        <f t="shared" ca="1" si="6"/>
        <v>0</v>
      </c>
      <c r="N28" s="32">
        <f t="shared" ca="1" si="6"/>
        <v>0</v>
      </c>
      <c r="O28" s="18">
        <f t="shared" ca="1" si="6"/>
        <v>0</v>
      </c>
    </row>
    <row r="29" spans="1:15" ht="12.75" customHeight="1" thickBot="1" x14ac:dyDescent="0.35">
      <c r="A29" s="72" t="s">
        <v>34</v>
      </c>
      <c r="B29" s="73"/>
      <c r="C29" s="41">
        <f ca="1">C28</f>
        <v>0</v>
      </c>
      <c r="D29" s="41">
        <f ca="1">D28</f>
        <v>0</v>
      </c>
      <c r="E29" s="41">
        <f ca="1">E28</f>
        <v>0</v>
      </c>
      <c r="F29" s="41">
        <f ca="1">F28</f>
        <v>0</v>
      </c>
      <c r="G29" s="41">
        <f ca="1">G28</f>
        <v>0</v>
      </c>
      <c r="H29" s="41">
        <f t="shared" ca="1" si="2"/>
        <v>0</v>
      </c>
      <c r="J29" s="42">
        <f t="shared" ca="1" si="6"/>
        <v>0</v>
      </c>
      <c r="K29" s="42">
        <f t="shared" ca="1" si="6"/>
        <v>0</v>
      </c>
      <c r="L29" s="42">
        <f t="shared" ca="1" si="6"/>
        <v>0</v>
      </c>
      <c r="M29" s="42">
        <f t="shared" ca="1" si="6"/>
        <v>0</v>
      </c>
      <c r="N29" s="42">
        <f t="shared" ca="1" si="6"/>
        <v>0</v>
      </c>
      <c r="O29" s="40">
        <f t="shared" ca="1" si="6"/>
        <v>0</v>
      </c>
    </row>
    <row r="30" spans="1:15" ht="12.75" customHeight="1" x14ac:dyDescent="0.3">
      <c r="A30" s="28" t="s">
        <v>35</v>
      </c>
      <c r="B30" s="29">
        <v>727</v>
      </c>
      <c r="C30" s="30">
        <f ca="1">IFERROR(INDIRECT("'"&amp;C$6&amp;"'!"&amp;ADDRESS(MATCH(IF($C$4="Tüm Şirketler",9003,IF($C$4="Hayatdışı Sigorta Şirketleri",9000,9001)),INDIRECT("'"&amp;C$6&amp;"'!$B$1:$B$1095"),0),MATCH($B30,INDIRECT("'"&amp;C$6&amp;"'!5:5"),0))),0)</f>
        <v>763484594.05999994</v>
      </c>
      <c r="D30" s="30">
        <f ca="1">IFERROR(INDIRECT("'"&amp;D$6&amp;"'!"&amp;ADDRESS(MATCH(IF($C$4="Tüm Şirketler",9003,IF($C$4="Hayatdışı Sigorta Şirketleri",9000,9001)),INDIRECT("'"&amp;D$6&amp;"'!$B$1:$B$1095"),0),MATCH($B30,INDIRECT("'"&amp;D$6&amp;"'!5:5"),0))),0)</f>
        <v>210737243.88419822</v>
      </c>
      <c r="E30" s="30">
        <f ca="1">IFERROR(INDIRECT("'"&amp;E$6&amp;"'!"&amp;ADDRESS(MATCH(IF($C$4="Tüm Şirketler",9003,IF($C$4="Hayatdışı Sigorta Şirketleri",9000,9001)),INDIRECT("'"&amp;E$6&amp;"'!$B$1:$B$1095"),0),MATCH($B30,INDIRECT("'"&amp;E$6&amp;"'!5:5"),0))),0)</f>
        <v>700672123.4799999</v>
      </c>
      <c r="F30" s="30">
        <f ca="1">IFERROR(INDIRECT("'"&amp;F$6&amp;"'!"&amp;ADDRESS(MATCH(IF($C$4="Tüm Şirketler",9003,IF($C$4="Hayatdışı Sigorta Şirketleri",9000,9001)),INDIRECT("'"&amp;F$6&amp;"'!$B$1:$B$1095"),0),MATCH($B30,INDIRECT("'"&amp;F$6&amp;"'!5:5"),0))),0)</f>
        <v>419464948.63</v>
      </c>
      <c r="G30" s="30">
        <f ca="1">IFERROR(INDIRECT("'"&amp;G$6&amp;"'!"&amp;ADDRESS(MATCH(IF($C$4="Tüm Şirketler",9003,IF($C$4="Hayatdışı Sigorta Şirketleri",9000,9001)),INDIRECT("'"&amp;G$6&amp;"'!$B$1:$B$1095"),0),MATCH($B30,INDIRECT("'"&amp;G$6&amp;"'!5:5"),0))),0)</f>
        <v>0</v>
      </c>
      <c r="H30" s="31">
        <f t="shared" ca="1" si="2"/>
        <v>2094358910.0541983</v>
      </c>
      <c r="J30" s="32">
        <f t="shared" ca="1" si="6"/>
        <v>0.36454334087381535</v>
      </c>
      <c r="K30" s="32">
        <f t="shared" ca="1" si="6"/>
        <v>0.1006213609675644</v>
      </c>
      <c r="L30" s="32">
        <f t="shared" ca="1" si="6"/>
        <v>0.33455207706584911</v>
      </c>
      <c r="M30" s="32">
        <f t="shared" ca="1" si="6"/>
        <v>0.20028322109277105</v>
      </c>
      <c r="N30" s="32">
        <f t="shared" ca="1" si="6"/>
        <v>0</v>
      </c>
      <c r="O30" s="18">
        <f t="shared" ca="1" si="6"/>
        <v>1</v>
      </c>
    </row>
    <row r="31" spans="1:15" ht="12.75" customHeight="1" thickBot="1" x14ac:dyDescent="0.35">
      <c r="A31" s="72" t="s">
        <v>36</v>
      </c>
      <c r="B31" s="73"/>
      <c r="C31" s="41">
        <f ca="1">C30</f>
        <v>763484594.05999994</v>
      </c>
      <c r="D31" s="41">
        <f ca="1">D30</f>
        <v>210737243.88419822</v>
      </c>
      <c r="E31" s="41">
        <f ca="1">E30</f>
        <v>700672123.4799999</v>
      </c>
      <c r="F31" s="41">
        <f ca="1">F30</f>
        <v>419464948.63</v>
      </c>
      <c r="G31" s="41">
        <f ca="1">G30</f>
        <v>0</v>
      </c>
      <c r="H31" s="41">
        <f t="shared" ca="1" si="2"/>
        <v>2094358910.0541983</v>
      </c>
      <c r="J31" s="42">
        <f t="shared" ca="1" si="6"/>
        <v>0.36454334087381535</v>
      </c>
      <c r="K31" s="42">
        <f t="shared" ca="1" si="6"/>
        <v>0.1006213609675644</v>
      </c>
      <c r="L31" s="42">
        <f t="shared" ca="1" si="6"/>
        <v>0.33455207706584911</v>
      </c>
      <c r="M31" s="42">
        <f t="shared" ca="1" si="6"/>
        <v>0.20028322109277105</v>
      </c>
      <c r="N31" s="42">
        <f t="shared" ca="1" si="6"/>
        <v>0</v>
      </c>
      <c r="O31" s="40">
        <f t="shared" ca="1" si="6"/>
        <v>1</v>
      </c>
    </row>
    <row r="32" spans="1:15" ht="12.75" customHeight="1" x14ac:dyDescent="0.3">
      <c r="A32" s="13" t="s">
        <v>37</v>
      </c>
      <c r="B32" s="14">
        <v>712</v>
      </c>
      <c r="C32" s="15">
        <f t="shared" ref="C32:G34" ca="1" si="8">IFERROR(INDIRECT("'"&amp;C$6&amp;"'!"&amp;ADDRESS(MATCH(IF($C$4="Tüm Şirketler",9003,IF($C$4="Hayatdışı Sigorta Şirketleri",9000,9001)),INDIRECT("'"&amp;C$6&amp;"'!$B$1:$B$1095"),0),MATCH($B32,INDIRECT("'"&amp;C$6&amp;"'!5:5"),0))),0)</f>
        <v>1480008972.3295798</v>
      </c>
      <c r="D32" s="15">
        <f t="shared" ca="1" si="8"/>
        <v>2668610173.2923059</v>
      </c>
      <c r="E32" s="15">
        <f t="shared" ca="1" si="8"/>
        <v>390625853.09188598</v>
      </c>
      <c r="F32" s="15">
        <f t="shared" ca="1" si="8"/>
        <v>1932617114.8995233</v>
      </c>
      <c r="G32" s="15">
        <f t="shared" ca="1" si="8"/>
        <v>13907025.899999999</v>
      </c>
      <c r="H32" s="16">
        <f t="shared" ca="1" si="2"/>
        <v>6485769139.5132942</v>
      </c>
      <c r="J32" s="17">
        <f t="shared" ca="1" si="6"/>
        <v>0.22819328602261085</v>
      </c>
      <c r="K32" s="17">
        <f t="shared" ca="1" si="6"/>
        <v>0.41145623840267681</v>
      </c>
      <c r="L32" s="17">
        <f t="shared" ca="1" si="6"/>
        <v>6.0228146375435027E-2</v>
      </c>
      <c r="M32" s="17">
        <f t="shared" ca="1" si="6"/>
        <v>0.29797809223973565</v>
      </c>
      <c r="N32" s="17">
        <f t="shared" ca="1" si="6"/>
        <v>2.1442369595417962E-3</v>
      </c>
      <c r="O32" s="18">
        <f t="shared" ca="1" si="6"/>
        <v>1</v>
      </c>
    </row>
    <row r="33" spans="1:15" ht="12.75" customHeight="1" x14ac:dyDescent="0.3">
      <c r="A33" s="43" t="s">
        <v>38</v>
      </c>
      <c r="B33" s="29">
        <v>738</v>
      </c>
      <c r="C33" s="30">
        <f t="shared" ca="1" si="8"/>
        <v>0</v>
      </c>
      <c r="D33" s="30">
        <f t="shared" ca="1" si="8"/>
        <v>0</v>
      </c>
      <c r="E33" s="30">
        <f t="shared" ca="1" si="8"/>
        <v>0</v>
      </c>
      <c r="F33" s="30">
        <f t="shared" ca="1" si="8"/>
        <v>0</v>
      </c>
      <c r="G33" s="30">
        <f t="shared" ca="1" si="8"/>
        <v>0</v>
      </c>
      <c r="H33" s="31">
        <f t="shared" ca="1" si="2"/>
        <v>0</v>
      </c>
      <c r="J33" s="32">
        <f t="shared" ca="1" si="6"/>
        <v>0</v>
      </c>
      <c r="K33" s="32">
        <f t="shared" ca="1" si="6"/>
        <v>0</v>
      </c>
      <c r="L33" s="32">
        <f t="shared" ca="1" si="6"/>
        <v>0</v>
      </c>
      <c r="M33" s="32">
        <f t="shared" ca="1" si="6"/>
        <v>0</v>
      </c>
      <c r="N33" s="32">
        <f t="shared" ca="1" si="6"/>
        <v>0</v>
      </c>
      <c r="O33" s="24">
        <f t="shared" ca="1" si="6"/>
        <v>0</v>
      </c>
    </row>
    <row r="34" spans="1:15" ht="12.75" customHeight="1" x14ac:dyDescent="0.3">
      <c r="A34" s="19" t="s">
        <v>39</v>
      </c>
      <c r="B34" s="20">
        <v>739</v>
      </c>
      <c r="C34" s="21">
        <f t="shared" ca="1" si="8"/>
        <v>0</v>
      </c>
      <c r="D34" s="21">
        <f t="shared" ca="1" si="8"/>
        <v>0</v>
      </c>
      <c r="E34" s="21">
        <f t="shared" ca="1" si="8"/>
        <v>0</v>
      </c>
      <c r="F34" s="21">
        <f t="shared" ca="1" si="8"/>
        <v>0</v>
      </c>
      <c r="G34" s="21">
        <f t="shared" ca="1" si="8"/>
        <v>0</v>
      </c>
      <c r="H34" s="22">
        <f t="shared" ca="1" si="2"/>
        <v>0</v>
      </c>
      <c r="J34" s="23">
        <f t="shared" ca="1" si="6"/>
        <v>0</v>
      </c>
      <c r="K34" s="23">
        <f t="shared" ca="1" si="6"/>
        <v>0</v>
      </c>
      <c r="L34" s="23">
        <f t="shared" ca="1" si="6"/>
        <v>0</v>
      </c>
      <c r="M34" s="23">
        <f t="shared" ca="1" si="6"/>
        <v>0</v>
      </c>
      <c r="N34" s="23">
        <f t="shared" ca="1" si="6"/>
        <v>0</v>
      </c>
      <c r="O34" s="24">
        <f t="shared" ca="1" si="6"/>
        <v>0</v>
      </c>
    </row>
    <row r="35" spans="1:15" ht="12.75" customHeight="1" thickBot="1" x14ac:dyDescent="0.35">
      <c r="A35" s="70" t="s">
        <v>40</v>
      </c>
      <c r="B35" s="71"/>
      <c r="C35" s="26">
        <f ca="1">SUM(C32:C34)</f>
        <v>1480008972.3295798</v>
      </c>
      <c r="D35" s="26">
        <f ca="1">SUM(D32:D34)</f>
        <v>2668610173.2923059</v>
      </c>
      <c r="E35" s="26">
        <f ca="1">SUM(E32:E34)</f>
        <v>390625853.09188598</v>
      </c>
      <c r="F35" s="26">
        <f ca="1">SUM(F32:F34)</f>
        <v>1932617114.8995233</v>
      </c>
      <c r="G35" s="26">
        <f ca="1">SUM(G32:G34)</f>
        <v>13907025.899999999</v>
      </c>
      <c r="H35" s="26">
        <f t="shared" ca="1" si="2"/>
        <v>6485769139.5132942</v>
      </c>
      <c r="J35" s="27">
        <f t="shared" ca="1" si="6"/>
        <v>0.22819328602261085</v>
      </c>
      <c r="K35" s="27">
        <f t="shared" ca="1" si="6"/>
        <v>0.41145623840267681</v>
      </c>
      <c r="L35" s="27">
        <f t="shared" ca="1" si="6"/>
        <v>6.0228146375435027E-2</v>
      </c>
      <c r="M35" s="27">
        <f t="shared" ca="1" si="6"/>
        <v>0.29797809223973565</v>
      </c>
      <c r="N35" s="27">
        <f t="shared" ca="1" si="6"/>
        <v>2.1442369595417962E-3</v>
      </c>
      <c r="O35" s="40">
        <f t="shared" ca="1" si="6"/>
        <v>1</v>
      </c>
    </row>
    <row r="36" spans="1:15" ht="12.75" customHeight="1" x14ac:dyDescent="0.3">
      <c r="A36" s="13" t="s">
        <v>41</v>
      </c>
      <c r="B36" s="14">
        <v>710</v>
      </c>
      <c r="C36" s="15">
        <f t="shared" ref="C36:G37" ca="1" si="9">IFERROR(INDIRECT("'"&amp;C$6&amp;"'!"&amp;ADDRESS(MATCH(IF($C$4="Tüm Şirketler",9003,IF($C$4="Hayatdışı Sigorta Şirketleri",9000,9001)),INDIRECT("'"&amp;C$6&amp;"'!$B$1:$B$1095"),0),MATCH($B36,INDIRECT("'"&amp;C$6&amp;"'!5:5"),0))),0)</f>
        <v>931639792.19757187</v>
      </c>
      <c r="D36" s="15">
        <f t="shared" ca="1" si="9"/>
        <v>5507732111.0113134</v>
      </c>
      <c r="E36" s="15">
        <f t="shared" ca="1" si="9"/>
        <v>361569235.98181379</v>
      </c>
      <c r="F36" s="15">
        <f t="shared" ca="1" si="9"/>
        <v>3149120414.3868222</v>
      </c>
      <c r="G36" s="15">
        <f t="shared" ca="1" si="9"/>
        <v>233472220.38</v>
      </c>
      <c r="H36" s="16">
        <f t="shared" ca="1" si="2"/>
        <v>10183533773.95752</v>
      </c>
      <c r="J36" s="17">
        <f t="shared" ca="1" si="6"/>
        <v>9.1484921921707194E-2</v>
      </c>
      <c r="K36" s="17">
        <f t="shared" ca="1" si="6"/>
        <v>0.54084684484440038</v>
      </c>
      <c r="L36" s="17">
        <f t="shared" ca="1" si="6"/>
        <v>3.550528176245258E-2</v>
      </c>
      <c r="M36" s="17">
        <f t="shared" ca="1" si="6"/>
        <v>0.30923650711898337</v>
      </c>
      <c r="N36" s="17">
        <f t="shared" ca="1" si="6"/>
        <v>2.2926444352456655E-2</v>
      </c>
      <c r="O36" s="18">
        <f t="shared" ca="1" si="6"/>
        <v>1</v>
      </c>
    </row>
    <row r="37" spans="1:15" ht="12.75" customHeight="1" x14ac:dyDescent="0.3">
      <c r="A37" s="19" t="s">
        <v>42</v>
      </c>
      <c r="B37" s="20">
        <v>711</v>
      </c>
      <c r="C37" s="21">
        <f t="shared" ca="1" si="9"/>
        <v>18812916.32</v>
      </c>
      <c r="D37" s="21">
        <f t="shared" ca="1" si="9"/>
        <v>636903.49</v>
      </c>
      <c r="E37" s="21">
        <f t="shared" ca="1" si="9"/>
        <v>1408022.3599999999</v>
      </c>
      <c r="F37" s="21">
        <f t="shared" ca="1" si="9"/>
        <v>11644392.32</v>
      </c>
      <c r="G37" s="21">
        <f t="shared" ca="1" si="9"/>
        <v>0</v>
      </c>
      <c r="H37" s="22">
        <f t="shared" ca="1" si="2"/>
        <v>32502234.489999998</v>
      </c>
      <c r="J37" s="23">
        <f t="shared" ca="1" si="6"/>
        <v>0.57881916782639031</v>
      </c>
      <c r="K37" s="23">
        <f t="shared" ca="1" si="6"/>
        <v>1.959568318898065E-2</v>
      </c>
      <c r="L37" s="23">
        <f t="shared" ca="1" si="6"/>
        <v>4.3320786465718464E-2</v>
      </c>
      <c r="M37" s="23">
        <f t="shared" ca="1" si="6"/>
        <v>0.35826436251891064</v>
      </c>
      <c r="N37" s="23">
        <f t="shared" ca="1" si="6"/>
        <v>0</v>
      </c>
      <c r="O37" s="24">
        <f t="shared" ca="1" si="6"/>
        <v>1</v>
      </c>
    </row>
    <row r="38" spans="1:15" ht="12.75" customHeight="1" thickBot="1" x14ac:dyDescent="0.35">
      <c r="A38" s="70" t="s">
        <v>43</v>
      </c>
      <c r="B38" s="71"/>
      <c r="C38" s="26">
        <f ca="1">SUM(C36:C37)</f>
        <v>950452708.51757193</v>
      </c>
      <c r="D38" s="26">
        <f ca="1">SUM(D36:D37)</f>
        <v>5508369014.5013132</v>
      </c>
      <c r="E38" s="26">
        <f ca="1">SUM(E36:E37)</f>
        <v>362977258.3418138</v>
      </c>
      <c r="F38" s="26">
        <f ca="1">SUM(F36:F37)</f>
        <v>3160764806.7068224</v>
      </c>
      <c r="G38" s="26">
        <f ca="1">SUM(G36:G37)</f>
        <v>233472220.38</v>
      </c>
      <c r="H38" s="26">
        <f t="shared" ca="1" si="2"/>
        <v>10216036008.447519</v>
      </c>
      <c r="J38" s="27">
        <f t="shared" ca="1" si="6"/>
        <v>9.3035371814630827E-2</v>
      </c>
      <c r="K38" s="27">
        <f t="shared" ca="1" si="6"/>
        <v>0.5391884885631284</v>
      </c>
      <c r="L38" s="27">
        <f t="shared" ca="1" si="6"/>
        <v>3.5530146726349847E-2</v>
      </c>
      <c r="M38" s="27">
        <f t="shared" ca="1" si="6"/>
        <v>0.30939248883747311</v>
      </c>
      <c r="N38" s="27">
        <f t="shared" ca="1" si="6"/>
        <v>2.2853504058418017E-2</v>
      </c>
      <c r="O38" s="40">
        <f t="shared" ca="1" si="6"/>
        <v>1</v>
      </c>
    </row>
    <row r="39" spans="1:15" ht="12.75" customHeight="1" x14ac:dyDescent="0.3">
      <c r="A39" s="13" t="s">
        <v>44</v>
      </c>
      <c r="B39" s="14">
        <v>701</v>
      </c>
      <c r="C39" s="16">
        <f ca="1">SUM(C40:C42)</f>
        <v>10253835008.016083</v>
      </c>
      <c r="D39" s="16">
        <f ca="1">SUM(D40:D42)</f>
        <v>29420331670.073433</v>
      </c>
      <c r="E39" s="16">
        <f ca="1">SUM(E40:E42)</f>
        <v>18449176622.463078</v>
      </c>
      <c r="F39" s="16">
        <f ca="1">SUM(F40:F42)</f>
        <v>19648296511.923676</v>
      </c>
      <c r="G39" s="16">
        <f ca="1">SUM(G40:G42)</f>
        <v>1672244678.2816999</v>
      </c>
      <c r="H39" s="16">
        <f t="shared" ca="1" si="2"/>
        <v>79443884490.757965</v>
      </c>
      <c r="J39" s="18">
        <f t="shared" ca="1" si="6"/>
        <v>0.12907016158316068</v>
      </c>
      <c r="K39" s="18">
        <f t="shared" ca="1" si="6"/>
        <v>0.37032846340105663</v>
      </c>
      <c r="L39" s="18">
        <f t="shared" ca="1" si="6"/>
        <v>0.23222903488070684</v>
      </c>
      <c r="M39" s="18">
        <f t="shared" ca="1" si="6"/>
        <v>0.24732295805864632</v>
      </c>
      <c r="N39" s="18">
        <f t="shared" ca="1" si="6"/>
        <v>2.1049382076429545E-2</v>
      </c>
      <c r="O39" s="18">
        <f t="shared" ca="1" si="6"/>
        <v>1</v>
      </c>
    </row>
    <row r="40" spans="1:15" ht="12.75" customHeight="1" x14ac:dyDescent="0.3">
      <c r="A40" s="44" t="s">
        <v>45</v>
      </c>
      <c r="B40" s="45">
        <v>900</v>
      </c>
      <c r="C40" s="30">
        <f t="shared" ref="C40:G49" ca="1" si="10">IFERROR(INDIRECT("'"&amp;C$6&amp;"'!"&amp;ADDRESS(MATCH(IF($C$4="Tüm Şirketler",9003,IF($C$4="Hayatdışı Sigorta Şirketleri",9000,9001)),INDIRECT("'"&amp;C$6&amp;"'!$B$1:$B$1095"),0),MATCH($B40,INDIRECT("'"&amp;C$6&amp;"'!5:5"),0))),0)</f>
        <v>751115573.07982874</v>
      </c>
      <c r="D40" s="30">
        <f t="shared" ca="1" si="10"/>
        <v>7159608887.1705637</v>
      </c>
      <c r="E40" s="30">
        <f t="shared" ca="1" si="10"/>
        <v>8844519906.5794048</v>
      </c>
      <c r="F40" s="30">
        <f t="shared" ca="1" si="10"/>
        <v>719413208.12778783</v>
      </c>
      <c r="G40" s="30">
        <f t="shared" ca="1" si="10"/>
        <v>16063424.628402993</v>
      </c>
      <c r="H40" s="31">
        <f t="shared" ca="1" si="2"/>
        <v>17490720999.585987</v>
      </c>
      <c r="J40" s="32">
        <f t="shared" ca="1" si="6"/>
        <v>4.294365984670432E-2</v>
      </c>
      <c r="K40" s="32">
        <f t="shared" ca="1" si="6"/>
        <v>0.40933755031253627</v>
      </c>
      <c r="L40" s="32">
        <f t="shared" ca="1" si="6"/>
        <v>0.50566925781897487</v>
      </c>
      <c r="M40" s="32">
        <f t="shared" ca="1" si="6"/>
        <v>4.1131135082699943E-2</v>
      </c>
      <c r="N40" s="32">
        <f t="shared" ca="1" si="6"/>
        <v>9.1839693908462791E-4</v>
      </c>
      <c r="O40" s="24">
        <f t="shared" ca="1" si="6"/>
        <v>1</v>
      </c>
    </row>
    <row r="41" spans="1:15" ht="12.75" customHeight="1" x14ac:dyDescent="0.3">
      <c r="A41" s="44" t="s">
        <v>46</v>
      </c>
      <c r="B41" s="45">
        <v>901</v>
      </c>
      <c r="C41" s="30">
        <f t="shared" ca="1" si="10"/>
        <v>4271164324.5475616</v>
      </c>
      <c r="D41" s="30">
        <f t="shared" ca="1" si="10"/>
        <v>11921805458.197966</v>
      </c>
      <c r="E41" s="30">
        <f t="shared" ca="1" si="10"/>
        <v>6437188798.4541349</v>
      </c>
      <c r="F41" s="30">
        <f t="shared" ca="1" si="10"/>
        <v>7496719577.4207277</v>
      </c>
      <c r="G41" s="30">
        <f t="shared" ca="1" si="10"/>
        <v>113048226.63540286</v>
      </c>
      <c r="H41" s="31">
        <f t="shared" ca="1" si="2"/>
        <v>30239926385.255791</v>
      </c>
      <c r="J41" s="32">
        <f t="shared" ca="1" si="6"/>
        <v>0.14124255033339206</v>
      </c>
      <c r="K41" s="32">
        <f t="shared" ca="1" si="6"/>
        <v>0.39424055820488807</v>
      </c>
      <c r="L41" s="32">
        <f t="shared" ca="1" si="6"/>
        <v>0.21287051815022745</v>
      </c>
      <c r="M41" s="32">
        <f t="shared" ca="1" si="6"/>
        <v>0.24790799692805915</v>
      </c>
      <c r="N41" s="32">
        <f t="shared" ca="1" si="6"/>
        <v>3.7383763834333361E-3</v>
      </c>
      <c r="O41" s="24">
        <f t="shared" ca="1" si="6"/>
        <v>1</v>
      </c>
    </row>
    <row r="42" spans="1:15" ht="12.75" customHeight="1" x14ac:dyDescent="0.3">
      <c r="A42" s="44" t="s">
        <v>47</v>
      </c>
      <c r="B42" s="45">
        <v>902</v>
      </c>
      <c r="C42" s="30">
        <f t="shared" ca="1" si="10"/>
        <v>5231555110.3886929</v>
      </c>
      <c r="D42" s="30">
        <f t="shared" ca="1" si="10"/>
        <v>10338917324.704901</v>
      </c>
      <c r="E42" s="30">
        <f t="shared" ca="1" si="10"/>
        <v>3167467917.4295373</v>
      </c>
      <c r="F42" s="30">
        <f t="shared" ca="1" si="10"/>
        <v>11432163726.375158</v>
      </c>
      <c r="G42" s="30">
        <f t="shared" ca="1" si="10"/>
        <v>1543133027.017894</v>
      </c>
      <c r="H42" s="31">
        <f t="shared" ca="1" si="2"/>
        <v>31713237105.916187</v>
      </c>
      <c r="J42" s="32">
        <f t="shared" ca="1" si="6"/>
        <v>0.16496439934265597</v>
      </c>
      <c r="K42" s="32">
        <f t="shared" ca="1" si="6"/>
        <v>0.3260126769832698</v>
      </c>
      <c r="L42" s="32">
        <f t="shared" ca="1" si="6"/>
        <v>9.987841691627998E-2</v>
      </c>
      <c r="M42" s="32">
        <f t="shared" ca="1" si="6"/>
        <v>0.36048555018820383</v>
      </c>
      <c r="N42" s="32">
        <f t="shared" ca="1" si="6"/>
        <v>4.865895656959026E-2</v>
      </c>
      <c r="O42" s="24">
        <f t="shared" ca="1" si="6"/>
        <v>1</v>
      </c>
    </row>
    <row r="43" spans="1:15" ht="12.75" customHeight="1" x14ac:dyDescent="0.3">
      <c r="A43" s="43" t="s">
        <v>48</v>
      </c>
      <c r="B43" s="29">
        <v>703</v>
      </c>
      <c r="C43" s="30">
        <f t="shared" ca="1" si="10"/>
        <v>52706242.760200955</v>
      </c>
      <c r="D43" s="30">
        <f t="shared" ca="1" si="10"/>
        <v>10683013491.613333</v>
      </c>
      <c r="E43" s="30">
        <f t="shared" ca="1" si="10"/>
        <v>4311771030.0403032</v>
      </c>
      <c r="F43" s="30">
        <f t="shared" ca="1" si="10"/>
        <v>839544763.91616535</v>
      </c>
      <c r="G43" s="30">
        <f t="shared" ca="1" si="10"/>
        <v>31721299.500000101</v>
      </c>
      <c r="H43" s="31">
        <f t="shared" ca="1" si="2"/>
        <v>15918756827.830002</v>
      </c>
      <c r="J43" s="32">
        <f t="shared" ca="1" si="6"/>
        <v>3.3109521886820425E-3</v>
      </c>
      <c r="K43" s="32">
        <f t="shared" ca="1" si="6"/>
        <v>0.67109596604533406</v>
      </c>
      <c r="L43" s="32">
        <f t="shared" ca="1" si="6"/>
        <v>0.27086104000924494</v>
      </c>
      <c r="M43" s="32">
        <f t="shared" ca="1" si="6"/>
        <v>5.2739342210971485E-2</v>
      </c>
      <c r="N43" s="32">
        <f t="shared" ca="1" si="6"/>
        <v>1.9926995457674977E-3</v>
      </c>
      <c r="O43" s="24">
        <f t="shared" ca="1" si="6"/>
        <v>1</v>
      </c>
    </row>
    <row r="44" spans="1:15" ht="12.75" customHeight="1" x14ac:dyDescent="0.3">
      <c r="A44" s="43" t="s">
        <v>49</v>
      </c>
      <c r="B44" s="29">
        <v>740</v>
      </c>
      <c r="C44" s="30">
        <f t="shared" ca="1" si="10"/>
        <v>1216717943.2953899</v>
      </c>
      <c r="D44" s="30">
        <f t="shared" ca="1" si="10"/>
        <v>11916986970.84704</v>
      </c>
      <c r="E44" s="30">
        <f t="shared" ca="1" si="10"/>
        <v>8184655310.2748928</v>
      </c>
      <c r="F44" s="30">
        <f t="shared" ca="1" si="10"/>
        <v>7245018889.3479557</v>
      </c>
      <c r="G44" s="30">
        <f t="shared" ca="1" si="10"/>
        <v>569471916.85619998</v>
      </c>
      <c r="H44" s="31">
        <f t="shared" ca="1" si="2"/>
        <v>29132851030.621475</v>
      </c>
      <c r="J44" s="32">
        <f t="shared" ca="1" si="6"/>
        <v>4.1764465208588765E-2</v>
      </c>
      <c r="K44" s="32">
        <f t="shared" ca="1" si="6"/>
        <v>0.40905666796295087</v>
      </c>
      <c r="L44" s="32">
        <f t="shared" ca="1" si="6"/>
        <v>0.28094247630182229</v>
      </c>
      <c r="M44" s="32">
        <f t="shared" ca="1" si="6"/>
        <v>0.2486889759513318</v>
      </c>
      <c r="N44" s="32">
        <f t="shared" ca="1" si="6"/>
        <v>1.9547414575306388E-2</v>
      </c>
      <c r="O44" s="24">
        <f t="shared" ca="1" si="6"/>
        <v>1</v>
      </c>
    </row>
    <row r="45" spans="1:15" ht="12.75" customHeight="1" x14ac:dyDescent="0.3">
      <c r="A45" s="43" t="s">
        <v>50</v>
      </c>
      <c r="B45" s="29">
        <v>741</v>
      </c>
      <c r="C45" s="30">
        <f t="shared" ca="1" si="10"/>
        <v>485498378.68894416</v>
      </c>
      <c r="D45" s="30">
        <f t="shared" ca="1" si="10"/>
        <v>410523025.52406406</v>
      </c>
      <c r="E45" s="30">
        <f t="shared" ca="1" si="10"/>
        <v>930968765.54615033</v>
      </c>
      <c r="F45" s="30">
        <f t="shared" ca="1" si="10"/>
        <v>471056396.49190331</v>
      </c>
      <c r="G45" s="30">
        <f t="shared" ca="1" si="10"/>
        <v>13446078.7992</v>
      </c>
      <c r="H45" s="31">
        <f t="shared" ca="1" si="2"/>
        <v>2311492645.050262</v>
      </c>
      <c r="J45" s="32">
        <f t="shared" ca="1" si="6"/>
        <v>0.21003673956245156</v>
      </c>
      <c r="K45" s="32">
        <f t="shared" ca="1" si="6"/>
        <v>0.17760083572108337</v>
      </c>
      <c r="L45" s="32">
        <f t="shared" ca="1" si="6"/>
        <v>0.40275653376604492</v>
      </c>
      <c r="M45" s="32">
        <f t="shared" ca="1" si="6"/>
        <v>0.20378883640430553</v>
      </c>
      <c r="N45" s="32">
        <f t="shared" ca="1" si="6"/>
        <v>5.8170545461145619E-3</v>
      </c>
      <c r="O45" s="24">
        <f t="shared" ca="1" si="6"/>
        <v>1</v>
      </c>
    </row>
    <row r="46" spans="1:15" ht="12.75" customHeight="1" x14ac:dyDescent="0.3">
      <c r="A46" s="43" t="s">
        <v>51</v>
      </c>
      <c r="B46" s="29">
        <v>742</v>
      </c>
      <c r="C46" s="30">
        <f t="shared" ca="1" si="10"/>
        <v>46121155.001579992</v>
      </c>
      <c r="D46" s="30">
        <f t="shared" ca="1" si="10"/>
        <v>160546263.25570798</v>
      </c>
      <c r="E46" s="30">
        <f t="shared" ca="1" si="10"/>
        <v>51118472.290033802</v>
      </c>
      <c r="F46" s="30">
        <f t="shared" ca="1" si="10"/>
        <v>351205962.83262998</v>
      </c>
      <c r="G46" s="30">
        <f t="shared" ca="1" si="10"/>
        <v>7883744.1499999985</v>
      </c>
      <c r="H46" s="31">
        <f t="shared" ca="1" si="2"/>
        <v>616875597.52995169</v>
      </c>
      <c r="J46" s="32">
        <f t="shared" ca="1" si="6"/>
        <v>7.4765731026247367E-2</v>
      </c>
      <c r="K46" s="32">
        <f t="shared" ca="1" si="6"/>
        <v>0.26025711488435532</v>
      </c>
      <c r="L46" s="32">
        <f t="shared" ca="1" si="6"/>
        <v>8.2866744112943785E-2</v>
      </c>
      <c r="M46" s="32">
        <f t="shared" ca="1" si="6"/>
        <v>0.56933028999510327</v>
      </c>
      <c r="N46" s="32">
        <f t="shared" ca="1" si="6"/>
        <v>1.2780119981350393E-2</v>
      </c>
      <c r="O46" s="24">
        <f t="shared" ca="1" si="6"/>
        <v>1</v>
      </c>
    </row>
    <row r="47" spans="1:15" ht="12.75" customHeight="1" x14ac:dyDescent="0.3">
      <c r="A47" s="43" t="s">
        <v>52</v>
      </c>
      <c r="B47" s="29">
        <v>743</v>
      </c>
      <c r="C47" s="30">
        <f t="shared" ca="1" si="10"/>
        <v>0</v>
      </c>
      <c r="D47" s="30">
        <f t="shared" ca="1" si="10"/>
        <v>0</v>
      </c>
      <c r="E47" s="30">
        <f t="shared" ca="1" si="10"/>
        <v>0</v>
      </c>
      <c r="F47" s="30">
        <f t="shared" ca="1" si="10"/>
        <v>0</v>
      </c>
      <c r="G47" s="30">
        <f t="shared" ca="1" si="10"/>
        <v>0</v>
      </c>
      <c r="H47" s="31">
        <f t="shared" ca="1" si="2"/>
        <v>0</v>
      </c>
      <c r="J47" s="32">
        <f t="shared" ca="1" si="6"/>
        <v>0</v>
      </c>
      <c r="K47" s="32">
        <f t="shared" ca="1" si="6"/>
        <v>0</v>
      </c>
      <c r="L47" s="32">
        <f t="shared" ca="1" si="6"/>
        <v>0</v>
      </c>
      <c r="M47" s="32">
        <f t="shared" ca="1" si="6"/>
        <v>0</v>
      </c>
      <c r="N47" s="32">
        <f t="shared" ca="1" si="6"/>
        <v>0</v>
      </c>
      <c r="O47" s="24">
        <f t="shared" ca="1" si="6"/>
        <v>0</v>
      </c>
    </row>
    <row r="48" spans="1:15" ht="12.75" customHeight="1" x14ac:dyDescent="0.3">
      <c r="A48" s="43" t="s">
        <v>53</v>
      </c>
      <c r="B48" s="29">
        <v>744</v>
      </c>
      <c r="C48" s="30">
        <f t="shared" ca="1" si="10"/>
        <v>23353559.280432995</v>
      </c>
      <c r="D48" s="30">
        <f t="shared" ca="1" si="10"/>
        <v>100004913.26862708</v>
      </c>
      <c r="E48" s="30">
        <f t="shared" ca="1" si="10"/>
        <v>558783145.76007807</v>
      </c>
      <c r="F48" s="30">
        <f t="shared" ca="1" si="10"/>
        <v>194892035.74506792</v>
      </c>
      <c r="G48" s="30">
        <f t="shared" ca="1" si="10"/>
        <v>10254732.7292</v>
      </c>
      <c r="H48" s="31">
        <f t="shared" ca="1" si="2"/>
        <v>887288386.78340614</v>
      </c>
      <c r="J48" s="32">
        <f t="shared" ca="1" si="6"/>
        <v>2.6320145319487627E-2</v>
      </c>
      <c r="K48" s="32">
        <f t="shared" ca="1" si="6"/>
        <v>0.11270846633208448</v>
      </c>
      <c r="L48" s="32">
        <f t="shared" ca="1" si="6"/>
        <v>0.62976497166358303</v>
      </c>
      <c r="M48" s="32">
        <f t="shared" ca="1" si="6"/>
        <v>0.21964903254463822</v>
      </c>
      <c r="N48" s="32">
        <f t="shared" ca="1" si="6"/>
        <v>1.1557384140206557E-2</v>
      </c>
      <c r="O48" s="24">
        <f t="shared" ca="1" si="6"/>
        <v>1</v>
      </c>
    </row>
    <row r="49" spans="1:15" ht="12.75" customHeight="1" x14ac:dyDescent="0.3">
      <c r="A49" s="43" t="s">
        <v>54</v>
      </c>
      <c r="B49" s="29">
        <v>761</v>
      </c>
      <c r="C49" s="30">
        <f t="shared" ca="1" si="10"/>
        <v>0</v>
      </c>
      <c r="D49" s="30">
        <f t="shared" ca="1" si="10"/>
        <v>0</v>
      </c>
      <c r="E49" s="30">
        <f t="shared" ca="1" si="10"/>
        <v>0</v>
      </c>
      <c r="F49" s="30">
        <f t="shared" ca="1" si="10"/>
        <v>0</v>
      </c>
      <c r="G49" s="30">
        <f t="shared" ca="1" si="10"/>
        <v>0</v>
      </c>
      <c r="H49" s="31">
        <f t="shared" ca="1" si="2"/>
        <v>0</v>
      </c>
      <c r="J49" s="32">
        <f t="shared" ca="1" si="6"/>
        <v>0</v>
      </c>
      <c r="K49" s="32">
        <f t="shared" ca="1" si="6"/>
        <v>0</v>
      </c>
      <c r="L49" s="32">
        <f t="shared" ca="1" si="6"/>
        <v>0</v>
      </c>
      <c r="M49" s="32">
        <f t="shared" ca="1" si="6"/>
        <v>0</v>
      </c>
      <c r="N49" s="32">
        <f t="shared" ca="1" si="6"/>
        <v>0</v>
      </c>
      <c r="O49" s="24">
        <f t="shared" ca="1" si="6"/>
        <v>0</v>
      </c>
    </row>
    <row r="50" spans="1:15" ht="12.75" customHeight="1" thickBot="1" x14ac:dyDescent="0.35">
      <c r="A50" s="70" t="s">
        <v>55</v>
      </c>
      <c r="B50" s="71"/>
      <c r="C50" s="26">
        <f ca="1">C39+SUM(C43:C49)</f>
        <v>12078232287.042631</v>
      </c>
      <c r="D50" s="26">
        <f ca="1">D39+SUM(D43:D49)</f>
        <v>52691406334.582199</v>
      </c>
      <c r="E50" s="26">
        <f ca="1">E39+SUM(E43:E49)</f>
        <v>32486473346.374535</v>
      </c>
      <c r="F50" s="26">
        <f ca="1">F39+SUM(F43:F49)</f>
        <v>28750014560.257397</v>
      </c>
      <c r="G50" s="26">
        <f ca="1">G39+SUM(G43:G49)</f>
        <v>2305022450.3162999</v>
      </c>
      <c r="H50" s="26">
        <f t="shared" ca="1" si="2"/>
        <v>128311148978.57306</v>
      </c>
      <c r="J50" s="27">
        <f t="shared" ca="1" si="6"/>
        <v>9.4132367944578216E-2</v>
      </c>
      <c r="K50" s="27">
        <f t="shared" ca="1" si="6"/>
        <v>0.41065337466022728</v>
      </c>
      <c r="L50" s="27">
        <f t="shared" ca="1" si="6"/>
        <v>0.25318511762216017</v>
      </c>
      <c r="M50" s="27">
        <f t="shared" ca="1" si="6"/>
        <v>0.22406482047057671</v>
      </c>
      <c r="N50" s="27">
        <f t="shared" ca="1" si="6"/>
        <v>1.7964319302457656E-2</v>
      </c>
      <c r="O50" s="40">
        <f t="shared" ca="1" si="6"/>
        <v>1</v>
      </c>
    </row>
    <row r="51" spans="1:15" ht="12.75" customHeight="1" x14ac:dyDescent="0.3">
      <c r="A51" s="13" t="s">
        <v>56</v>
      </c>
      <c r="B51" s="14">
        <v>723</v>
      </c>
      <c r="C51" s="15">
        <f t="shared" ref="C51:G67" ca="1" si="11">IFERROR(INDIRECT("'"&amp;C$6&amp;"'!"&amp;ADDRESS(MATCH(IF($C$4="Tüm Şirketler",9003,IF($C$4="Hayatdışı Sigorta Şirketleri",9000,9001)),INDIRECT("'"&amp;C$6&amp;"'!$B$1:$B$1095"),0),MATCH($B51,INDIRECT("'"&amp;C$6&amp;"'!5:5"),0))),0)</f>
        <v>22814431.129813701</v>
      </c>
      <c r="D51" s="15">
        <f t="shared" ca="1" si="11"/>
        <v>217069884.01759174</v>
      </c>
      <c r="E51" s="15">
        <f t="shared" ca="1" si="11"/>
        <v>256804265.07071686</v>
      </c>
      <c r="F51" s="15">
        <f t="shared" ca="1" si="11"/>
        <v>36380028.515852697</v>
      </c>
      <c r="G51" s="15">
        <f t="shared" ca="1" si="11"/>
        <v>1413488.9040000022</v>
      </c>
      <c r="H51" s="16">
        <f t="shared" ca="1" si="2"/>
        <v>534482097.63797498</v>
      </c>
      <c r="J51" s="17">
        <f t="shared" ca="1" si="6"/>
        <v>4.2685117482207574E-2</v>
      </c>
      <c r="K51" s="17">
        <f t="shared" ca="1" si="6"/>
        <v>0.40613125299590747</v>
      </c>
      <c r="L51" s="17">
        <f t="shared" ca="1" si="6"/>
        <v>0.48047309012894224</v>
      </c>
      <c r="M51" s="17">
        <f t="shared" ca="1" si="6"/>
        <v>6.8065943979463778E-2</v>
      </c>
      <c r="N51" s="17">
        <f t="shared" ca="1" si="6"/>
        <v>2.6445954134789599E-3</v>
      </c>
      <c r="O51" s="18">
        <f t="shared" ca="1" si="6"/>
        <v>1</v>
      </c>
    </row>
    <row r="52" spans="1:15" ht="12.75" customHeight="1" x14ac:dyDescent="0.3">
      <c r="A52" s="43" t="s">
        <v>57</v>
      </c>
      <c r="B52" s="29">
        <v>724</v>
      </c>
      <c r="C52" s="30">
        <f t="shared" ca="1" si="11"/>
        <v>122838618.35251914</v>
      </c>
      <c r="D52" s="30">
        <f t="shared" ca="1" si="11"/>
        <v>514421721.1803714</v>
      </c>
      <c r="E52" s="30">
        <f t="shared" ca="1" si="11"/>
        <v>2035755237.4819314</v>
      </c>
      <c r="F52" s="30">
        <f t="shared" ca="1" si="11"/>
        <v>298653717.0025813</v>
      </c>
      <c r="G52" s="30">
        <f t="shared" ca="1" si="11"/>
        <v>9493703.9476000033</v>
      </c>
      <c r="H52" s="31">
        <f t="shared" ca="1" si="2"/>
        <v>2981162997.965003</v>
      </c>
      <c r="J52" s="32">
        <f t="shared" ca="1" si="6"/>
        <v>4.1204931912938357E-2</v>
      </c>
      <c r="K52" s="32">
        <f t="shared" ca="1" si="6"/>
        <v>0.17255739506076159</v>
      </c>
      <c r="L52" s="32">
        <f t="shared" ca="1" si="6"/>
        <v>0.68287283817475786</v>
      </c>
      <c r="M52" s="32">
        <f t="shared" ca="1" si="6"/>
        <v>0.10018027099036445</v>
      </c>
      <c r="N52" s="32">
        <f t="shared" ca="1" si="6"/>
        <v>3.184563861177863E-3</v>
      </c>
      <c r="O52" s="24">
        <f t="shared" ca="1" si="6"/>
        <v>1</v>
      </c>
    </row>
    <row r="53" spans="1:15" ht="12.75" customHeight="1" x14ac:dyDescent="0.3">
      <c r="A53" s="43" t="s">
        <v>58</v>
      </c>
      <c r="B53" s="29">
        <v>765</v>
      </c>
      <c r="C53" s="30">
        <f t="shared" ca="1" si="11"/>
        <v>2964561071.632019</v>
      </c>
      <c r="D53" s="30">
        <f t="shared" ca="1" si="11"/>
        <v>5877761459.6492414</v>
      </c>
      <c r="E53" s="30">
        <f t="shared" ca="1" si="11"/>
        <v>1699540350.8297656</v>
      </c>
      <c r="F53" s="30">
        <f t="shared" ca="1" si="11"/>
        <v>2655648522.4296575</v>
      </c>
      <c r="G53" s="30">
        <f t="shared" ca="1" si="11"/>
        <v>55329453.549999967</v>
      </c>
      <c r="H53" s="31">
        <f t="shared" ca="1" si="2"/>
        <v>13252840858.090683</v>
      </c>
      <c r="J53" s="32">
        <f t="shared" ca="1" si="6"/>
        <v>0.22369249758418355</v>
      </c>
      <c r="K53" s="32">
        <f t="shared" ca="1" si="6"/>
        <v>0.44350954807255127</v>
      </c>
      <c r="L53" s="32">
        <f t="shared" ca="1" si="6"/>
        <v>0.12823970113488678</v>
      </c>
      <c r="M53" s="32">
        <f t="shared" ca="1" si="6"/>
        <v>0.20038334051286968</v>
      </c>
      <c r="N53" s="32">
        <f t="shared" ca="1" si="6"/>
        <v>4.1749126955087576E-3</v>
      </c>
      <c r="O53" s="24">
        <f t="shared" ca="1" si="6"/>
        <v>1</v>
      </c>
    </row>
    <row r="54" spans="1:15" ht="12.75" customHeight="1" x14ac:dyDescent="0.3">
      <c r="A54" s="43" t="s">
        <v>59</v>
      </c>
      <c r="B54" s="29">
        <v>766</v>
      </c>
      <c r="C54" s="30">
        <f t="shared" ca="1" si="11"/>
        <v>136911024.21117774</v>
      </c>
      <c r="D54" s="30">
        <f t="shared" ca="1" si="11"/>
        <v>632246304.75809336</v>
      </c>
      <c r="E54" s="30">
        <f t="shared" ca="1" si="11"/>
        <v>60740475.760396987</v>
      </c>
      <c r="F54" s="30">
        <f t="shared" ca="1" si="11"/>
        <v>404883569.88191003</v>
      </c>
      <c r="G54" s="30">
        <f t="shared" ca="1" si="11"/>
        <v>16642811.48</v>
      </c>
      <c r="H54" s="31">
        <f t="shared" ca="1" si="2"/>
        <v>1251424186.091578</v>
      </c>
      <c r="J54" s="32">
        <f t="shared" ca="1" si="6"/>
        <v>0.10940416985129191</v>
      </c>
      <c r="K54" s="32">
        <f t="shared" ca="1" si="6"/>
        <v>0.50522142035045037</v>
      </c>
      <c r="L54" s="32">
        <f t="shared" ca="1" si="6"/>
        <v>4.8537079940975392E-2</v>
      </c>
      <c r="M54" s="32">
        <f t="shared" ca="1" si="6"/>
        <v>0.32353823298432005</v>
      </c>
      <c r="N54" s="32">
        <f t="shared" ca="1" si="6"/>
        <v>1.3299096872962383E-2</v>
      </c>
      <c r="O54" s="24">
        <f t="shared" ca="1" si="6"/>
        <v>1</v>
      </c>
    </row>
    <row r="55" spans="1:15" ht="12.75" customHeight="1" x14ac:dyDescent="0.3">
      <c r="A55" s="43" t="s">
        <v>60</v>
      </c>
      <c r="B55" s="29">
        <v>767</v>
      </c>
      <c r="C55" s="30">
        <f t="shared" ca="1" si="11"/>
        <v>6003088800.1464844</v>
      </c>
      <c r="D55" s="30">
        <f t="shared" ca="1" si="11"/>
        <v>3055796018.5251904</v>
      </c>
      <c r="E55" s="30">
        <f t="shared" ca="1" si="11"/>
        <v>877483552.62367356</v>
      </c>
      <c r="F55" s="30">
        <f t="shared" ca="1" si="11"/>
        <v>1652119518.8716607</v>
      </c>
      <c r="G55" s="30">
        <f t="shared" ca="1" si="11"/>
        <v>280936555.03000003</v>
      </c>
      <c r="H55" s="31">
        <f t="shared" ca="1" si="2"/>
        <v>11869424445.19701</v>
      </c>
      <c r="J55" s="32">
        <f t="shared" ca="1" si="6"/>
        <v>0.50576073236437746</v>
      </c>
      <c r="K55" s="32">
        <f t="shared" ca="1" si="6"/>
        <v>0.2574510695640112</v>
      </c>
      <c r="L55" s="32">
        <f t="shared" ca="1" si="6"/>
        <v>7.3928062533710245E-2</v>
      </c>
      <c r="M55" s="32">
        <f t="shared" ca="1" si="6"/>
        <v>0.13919120733273591</v>
      </c>
      <c r="N55" s="32">
        <f t="shared" ca="1" si="6"/>
        <v>2.3668928205165134E-2</v>
      </c>
      <c r="O55" s="24">
        <f t="shared" ca="1" si="6"/>
        <v>1</v>
      </c>
    </row>
    <row r="56" spans="1:15" ht="12.75" customHeight="1" x14ac:dyDescent="0.3">
      <c r="A56" s="43" t="s">
        <v>61</v>
      </c>
      <c r="B56" s="29">
        <v>768</v>
      </c>
      <c r="C56" s="30">
        <f t="shared" ca="1" si="11"/>
        <v>7436892189.7345524</v>
      </c>
      <c r="D56" s="30">
        <f t="shared" ca="1" si="11"/>
        <v>2816306677.8357816</v>
      </c>
      <c r="E56" s="30">
        <f t="shared" ca="1" si="11"/>
        <v>1876646969.9052885</v>
      </c>
      <c r="F56" s="30">
        <f t="shared" ca="1" si="11"/>
        <v>768879902.61546493</v>
      </c>
      <c r="G56" s="30">
        <f t="shared" ca="1" si="11"/>
        <v>14449582.610000039</v>
      </c>
      <c r="H56" s="31">
        <f t="shared" ca="1" si="2"/>
        <v>12913175322.701088</v>
      </c>
      <c r="J56" s="32">
        <f t="shared" ca="1" si="6"/>
        <v>0.57591506379230006</v>
      </c>
      <c r="K56" s="32">
        <f t="shared" ca="1" si="6"/>
        <v>0.21809559674178466</v>
      </c>
      <c r="L56" s="32">
        <f t="shared" ca="1" si="6"/>
        <v>0.14532807950080123</v>
      </c>
      <c r="M56" s="32">
        <f t="shared" ca="1" si="6"/>
        <v>5.9542280144202056E-2</v>
      </c>
      <c r="N56" s="32">
        <f t="shared" ca="1" si="6"/>
        <v>1.1189798209119007E-3</v>
      </c>
      <c r="O56" s="24">
        <f t="shared" ca="1" si="6"/>
        <v>1</v>
      </c>
    </row>
    <row r="57" spans="1:15" ht="12.75" customHeight="1" x14ac:dyDescent="0.3">
      <c r="A57" s="43" t="s">
        <v>62</v>
      </c>
      <c r="B57" s="29">
        <v>772</v>
      </c>
      <c r="C57" s="30">
        <f t="shared" ca="1" si="11"/>
        <v>0</v>
      </c>
      <c r="D57" s="30">
        <f t="shared" ca="1" si="11"/>
        <v>0</v>
      </c>
      <c r="E57" s="30">
        <f t="shared" ca="1" si="11"/>
        <v>0</v>
      </c>
      <c r="F57" s="30">
        <f t="shared" ca="1" si="11"/>
        <v>0</v>
      </c>
      <c r="G57" s="30">
        <f t="shared" ca="1" si="11"/>
        <v>0</v>
      </c>
      <c r="H57" s="31">
        <f t="shared" ca="1" si="2"/>
        <v>0</v>
      </c>
      <c r="J57" s="32">
        <f t="shared" ca="1" si="6"/>
        <v>0</v>
      </c>
      <c r="K57" s="32">
        <f t="shared" ca="1" si="6"/>
        <v>0</v>
      </c>
      <c r="L57" s="32">
        <f t="shared" ca="1" si="6"/>
        <v>0</v>
      </c>
      <c r="M57" s="32">
        <f t="shared" ca="1" si="6"/>
        <v>0</v>
      </c>
      <c r="N57" s="32">
        <f t="shared" ca="1" si="6"/>
        <v>0</v>
      </c>
      <c r="O57" s="24">
        <f t="shared" ca="1" si="6"/>
        <v>0</v>
      </c>
    </row>
    <row r="58" spans="1:15" ht="12.75" customHeight="1" x14ac:dyDescent="0.3">
      <c r="A58" s="43" t="s">
        <v>63</v>
      </c>
      <c r="B58" s="29">
        <v>773</v>
      </c>
      <c r="C58" s="30">
        <f t="shared" ca="1" si="11"/>
        <v>28509266.374049991</v>
      </c>
      <c r="D58" s="30">
        <f t="shared" ca="1" si="11"/>
        <v>1971317.0000000047</v>
      </c>
      <c r="E58" s="30">
        <f t="shared" ca="1" si="11"/>
        <v>108278624.63999999</v>
      </c>
      <c r="F58" s="30">
        <f t="shared" ca="1" si="11"/>
        <v>128550.26000000001</v>
      </c>
      <c r="G58" s="30">
        <f t="shared" ca="1" si="11"/>
        <v>4297902.82</v>
      </c>
      <c r="H58" s="31">
        <f t="shared" ca="1" si="2"/>
        <v>143185661.09404996</v>
      </c>
      <c r="J58" s="32">
        <f t="shared" ca="1" si="6"/>
        <v>0.1991069926710328</v>
      </c>
      <c r="K58" s="32">
        <f t="shared" ca="1" si="6"/>
        <v>1.3767558741130973E-2</v>
      </c>
      <c r="L58" s="32">
        <f t="shared" ca="1" si="6"/>
        <v>0.75621136790281207</v>
      </c>
      <c r="M58" s="32">
        <f t="shared" ca="1" si="6"/>
        <v>8.9778724362325052E-4</v>
      </c>
      <c r="N58" s="32">
        <f t="shared" ca="1" si="6"/>
        <v>3.0016293441401016E-2</v>
      </c>
      <c r="O58" s="24">
        <f t="shared" ca="1" si="6"/>
        <v>1</v>
      </c>
    </row>
    <row r="59" spans="1:15" ht="12.75" customHeight="1" x14ac:dyDescent="0.3">
      <c r="A59" s="43" t="s">
        <v>64</v>
      </c>
      <c r="B59" s="29">
        <v>774</v>
      </c>
      <c r="C59" s="30">
        <f t="shared" ca="1" si="11"/>
        <v>0</v>
      </c>
      <c r="D59" s="30">
        <f t="shared" ca="1" si="11"/>
        <v>0</v>
      </c>
      <c r="E59" s="30">
        <f t="shared" ca="1" si="11"/>
        <v>0</v>
      </c>
      <c r="F59" s="30">
        <f t="shared" ca="1" si="11"/>
        <v>0</v>
      </c>
      <c r="G59" s="30">
        <f t="shared" ca="1" si="11"/>
        <v>0</v>
      </c>
      <c r="H59" s="31">
        <f t="shared" ca="1" si="2"/>
        <v>0</v>
      </c>
      <c r="J59" s="32">
        <f t="shared" ca="1" si="6"/>
        <v>0</v>
      </c>
      <c r="K59" s="32">
        <f t="shared" ca="1" si="6"/>
        <v>0</v>
      </c>
      <c r="L59" s="32">
        <f t="shared" ca="1" si="6"/>
        <v>0</v>
      </c>
      <c r="M59" s="32">
        <f t="shared" ca="1" si="6"/>
        <v>0</v>
      </c>
      <c r="N59" s="32">
        <f t="shared" ca="1" si="6"/>
        <v>0</v>
      </c>
      <c r="O59" s="24">
        <f t="shared" ca="1" si="6"/>
        <v>0</v>
      </c>
    </row>
    <row r="60" spans="1:15" ht="12.75" customHeight="1" x14ac:dyDescent="0.3">
      <c r="A60" s="43" t="s">
        <v>65</v>
      </c>
      <c r="B60" s="29">
        <v>775</v>
      </c>
      <c r="C60" s="30">
        <f t="shared" ca="1" si="11"/>
        <v>230033968.28999999</v>
      </c>
      <c r="D60" s="30">
        <f t="shared" ca="1" si="11"/>
        <v>0</v>
      </c>
      <c r="E60" s="30">
        <f t="shared" ca="1" si="11"/>
        <v>0</v>
      </c>
      <c r="F60" s="30">
        <f t="shared" ca="1" si="11"/>
        <v>0</v>
      </c>
      <c r="G60" s="30">
        <f t="shared" ca="1" si="11"/>
        <v>0</v>
      </c>
      <c r="H60" s="31">
        <f t="shared" ca="1" si="2"/>
        <v>230033968.28999999</v>
      </c>
      <c r="J60" s="32">
        <f t="shared" ca="1" si="6"/>
        <v>1</v>
      </c>
      <c r="K60" s="32">
        <f t="shared" ca="1" si="6"/>
        <v>0</v>
      </c>
      <c r="L60" s="32">
        <f t="shared" ca="1" si="6"/>
        <v>0</v>
      </c>
      <c r="M60" s="32">
        <f t="shared" ca="1" si="6"/>
        <v>0</v>
      </c>
      <c r="N60" s="32">
        <f t="shared" ca="1" si="6"/>
        <v>0</v>
      </c>
      <c r="O60" s="24">
        <f t="shared" ca="1" si="6"/>
        <v>1</v>
      </c>
    </row>
    <row r="61" spans="1:15" ht="12.75" customHeight="1" x14ac:dyDescent="0.3">
      <c r="A61" s="43" t="s">
        <v>66</v>
      </c>
      <c r="B61" s="29">
        <v>776</v>
      </c>
      <c r="C61" s="30">
        <f t="shared" ca="1" si="11"/>
        <v>277678416.02519989</v>
      </c>
      <c r="D61" s="30">
        <f t="shared" ca="1" si="11"/>
        <v>106359447.97000009</v>
      </c>
      <c r="E61" s="30">
        <f t="shared" ca="1" si="11"/>
        <v>928374383.13</v>
      </c>
      <c r="F61" s="30">
        <f t="shared" ca="1" si="11"/>
        <v>16868759.309999999</v>
      </c>
      <c r="G61" s="30">
        <f t="shared" ca="1" si="11"/>
        <v>41702726.509999998</v>
      </c>
      <c r="H61" s="31">
        <f t="shared" ca="1" si="2"/>
        <v>1370983732.9452</v>
      </c>
      <c r="J61" s="32">
        <f t="shared" ca="1" si="6"/>
        <v>0.20253954102626764</v>
      </c>
      <c r="K61" s="32">
        <f t="shared" ca="1" si="6"/>
        <v>7.7578927753952726E-2</v>
      </c>
      <c r="L61" s="32">
        <f t="shared" ca="1" si="6"/>
        <v>0.67715929869979596</v>
      </c>
      <c r="M61" s="32">
        <f t="shared" ca="1" si="6"/>
        <v>1.2304127980980403E-2</v>
      </c>
      <c r="N61" s="32">
        <f t="shared" ca="1" si="6"/>
        <v>3.0418104539003243E-2</v>
      </c>
      <c r="O61" s="24">
        <f t="shared" ca="1" si="6"/>
        <v>1</v>
      </c>
    </row>
    <row r="62" spans="1:15" ht="12.75" customHeight="1" x14ac:dyDescent="0.3">
      <c r="A62" s="43" t="s">
        <v>67</v>
      </c>
      <c r="B62" s="29">
        <v>777</v>
      </c>
      <c r="C62" s="30">
        <f t="shared" ca="1" si="11"/>
        <v>6831656162.3188009</v>
      </c>
      <c r="D62" s="30">
        <f t="shared" ca="1" si="11"/>
        <v>8730299997.9400024</v>
      </c>
      <c r="E62" s="30">
        <f t="shared" ca="1" si="11"/>
        <v>13197304923.689993</v>
      </c>
      <c r="F62" s="30">
        <f t="shared" ca="1" si="11"/>
        <v>154772544.63999999</v>
      </c>
      <c r="G62" s="30">
        <f t="shared" ca="1" si="11"/>
        <v>4252137515.9200597</v>
      </c>
      <c r="H62" s="31">
        <f t="shared" ca="1" si="2"/>
        <v>33166171144.508858</v>
      </c>
      <c r="J62" s="32">
        <f t="shared" ca="1" si="6"/>
        <v>0.20598266023993189</v>
      </c>
      <c r="K62" s="32">
        <f t="shared" ca="1" si="6"/>
        <v>0.26322905830465243</v>
      </c>
      <c r="L62" s="32">
        <f t="shared" ca="1" si="6"/>
        <v>0.39791463615705908</v>
      </c>
      <c r="M62" s="32">
        <f t="shared" ca="1" si="6"/>
        <v>4.6665786040130481E-3</v>
      </c>
      <c r="N62" s="32">
        <f t="shared" ca="1" si="6"/>
        <v>0.12820706669434356</v>
      </c>
      <c r="O62" s="24">
        <f t="shared" ca="1" si="6"/>
        <v>1</v>
      </c>
    </row>
    <row r="63" spans="1:15" ht="12.75" customHeight="1" x14ac:dyDescent="0.3">
      <c r="A63" s="43" t="s">
        <v>68</v>
      </c>
      <c r="B63" s="29">
        <v>778</v>
      </c>
      <c r="C63" s="30">
        <f t="shared" ca="1" si="11"/>
        <v>46258318.047650002</v>
      </c>
      <c r="D63" s="30">
        <f t="shared" ca="1" si="11"/>
        <v>59771930.910000004</v>
      </c>
      <c r="E63" s="30">
        <f t="shared" ca="1" si="11"/>
        <v>269128670.45999998</v>
      </c>
      <c r="F63" s="30">
        <f t="shared" ca="1" si="11"/>
        <v>4040931.2499999995</v>
      </c>
      <c r="G63" s="30">
        <f t="shared" ca="1" si="11"/>
        <v>3335321.87</v>
      </c>
      <c r="H63" s="31">
        <f t="shared" ca="1" si="2"/>
        <v>382535172.53764999</v>
      </c>
      <c r="J63" s="32">
        <f t="shared" ca="1" si="6"/>
        <v>0.12092565956950574</v>
      </c>
      <c r="K63" s="32">
        <f t="shared" ca="1" si="6"/>
        <v>0.15625211797777136</v>
      </c>
      <c r="L63" s="32">
        <f t="shared" ca="1" si="6"/>
        <v>0.70353967368454651</v>
      </c>
      <c r="M63" s="32">
        <f t="shared" ca="1" si="6"/>
        <v>1.0563554779011287E-2</v>
      </c>
      <c r="N63" s="32">
        <f t="shared" ca="1" si="6"/>
        <v>8.7189939891650879E-3</v>
      </c>
      <c r="O63" s="24">
        <f t="shared" ca="1" si="6"/>
        <v>1</v>
      </c>
    </row>
    <row r="64" spans="1:15" ht="12.75" customHeight="1" x14ac:dyDescent="0.3">
      <c r="A64" s="43" t="s">
        <v>69</v>
      </c>
      <c r="B64" s="29">
        <v>779</v>
      </c>
      <c r="C64" s="30">
        <f t="shared" ca="1" si="11"/>
        <v>2792356088.080853</v>
      </c>
      <c r="D64" s="30">
        <f t="shared" ca="1" si="11"/>
        <v>530986749.67999893</v>
      </c>
      <c r="E64" s="30">
        <f t="shared" ca="1" si="11"/>
        <v>10494369803.049999</v>
      </c>
      <c r="F64" s="30">
        <f t="shared" ca="1" si="11"/>
        <v>12919824.370000001</v>
      </c>
      <c r="G64" s="30">
        <f t="shared" ca="1" si="11"/>
        <v>503664328.89999902</v>
      </c>
      <c r="H64" s="31">
        <f t="shared" ca="1" si="2"/>
        <v>14334296794.080853</v>
      </c>
      <c r="J64" s="32">
        <f t="shared" ca="1" si="6"/>
        <v>0.1948024467606892</v>
      </c>
      <c r="K64" s="32">
        <f t="shared" ca="1" si="6"/>
        <v>3.7043097216967247E-2</v>
      </c>
      <c r="L64" s="32">
        <f t="shared" ca="1" si="6"/>
        <v>0.73211612357457967</v>
      </c>
      <c r="M64" s="32">
        <f t="shared" ca="1" si="6"/>
        <v>9.013225103121251E-4</v>
      </c>
      <c r="N64" s="32">
        <f t="shared" ca="1" si="6"/>
        <v>3.5137009937451565E-2</v>
      </c>
      <c r="O64" s="24">
        <f t="shared" ca="1" si="6"/>
        <v>1</v>
      </c>
    </row>
    <row r="65" spans="1:15" ht="12.75" customHeight="1" x14ac:dyDescent="0.3">
      <c r="A65" s="43" t="s">
        <v>70</v>
      </c>
      <c r="B65" s="29">
        <v>780</v>
      </c>
      <c r="C65" s="30">
        <f t="shared" ca="1" si="11"/>
        <v>5897502.340000039</v>
      </c>
      <c r="D65" s="30">
        <f t="shared" ca="1" si="11"/>
        <v>5133788.2099999906</v>
      </c>
      <c r="E65" s="30">
        <f t="shared" ca="1" si="11"/>
        <v>6691560.1599999992</v>
      </c>
      <c r="F65" s="30">
        <f t="shared" ca="1" si="11"/>
        <v>926460.84999999986</v>
      </c>
      <c r="G65" s="30">
        <f t="shared" ca="1" si="11"/>
        <v>0</v>
      </c>
      <c r="H65" s="31">
        <f t="shared" ca="1" si="2"/>
        <v>18649311.560000032</v>
      </c>
      <c r="J65" s="32">
        <f t="shared" ca="1" si="6"/>
        <v>0.31623163788251007</v>
      </c>
      <c r="K65" s="32">
        <f t="shared" ca="1" si="6"/>
        <v>0.27528030691552141</v>
      </c>
      <c r="L65" s="32">
        <f t="shared" ca="1" si="6"/>
        <v>0.35881003641723641</v>
      </c>
      <c r="M65" s="32">
        <f t="shared" ref="J65:O107" ca="1" si="12">IF($H65=0,0,F65/$H65)</f>
        <v>4.9678018784731923E-2</v>
      </c>
      <c r="N65" s="32">
        <f t="shared" ca="1" si="12"/>
        <v>0</v>
      </c>
      <c r="O65" s="24">
        <f t="shared" ca="1" si="12"/>
        <v>1</v>
      </c>
    </row>
    <row r="66" spans="1:15" ht="12.75" customHeight="1" x14ac:dyDescent="0.3">
      <c r="A66" s="43" t="s">
        <v>71</v>
      </c>
      <c r="B66" s="29">
        <v>781</v>
      </c>
      <c r="C66" s="30">
        <f t="shared" ca="1" si="11"/>
        <v>2952866.38</v>
      </c>
      <c r="D66" s="30">
        <f t="shared" ca="1" si="11"/>
        <v>0</v>
      </c>
      <c r="E66" s="30">
        <f t="shared" ca="1" si="11"/>
        <v>0</v>
      </c>
      <c r="F66" s="30">
        <f t="shared" ca="1" si="11"/>
        <v>0</v>
      </c>
      <c r="G66" s="30">
        <f t="shared" ca="1" si="11"/>
        <v>0</v>
      </c>
      <c r="H66" s="31">
        <f t="shared" ca="1" si="2"/>
        <v>2952866.38</v>
      </c>
      <c r="J66" s="32">
        <f t="shared" ca="1" si="12"/>
        <v>1</v>
      </c>
      <c r="K66" s="32">
        <f t="shared" ca="1" si="12"/>
        <v>0</v>
      </c>
      <c r="L66" s="32">
        <f t="shared" ca="1" si="12"/>
        <v>0</v>
      </c>
      <c r="M66" s="32">
        <f t="shared" ca="1" si="12"/>
        <v>0</v>
      </c>
      <c r="N66" s="32">
        <f t="shared" ca="1" si="12"/>
        <v>0</v>
      </c>
      <c r="O66" s="24">
        <f t="shared" ca="1" si="12"/>
        <v>1</v>
      </c>
    </row>
    <row r="67" spans="1:15" ht="12.75" customHeight="1" x14ac:dyDescent="0.3">
      <c r="A67" s="43" t="s">
        <v>72</v>
      </c>
      <c r="B67" s="29">
        <v>782</v>
      </c>
      <c r="C67" s="30">
        <f t="shared" ca="1" si="11"/>
        <v>184803090.66910002</v>
      </c>
      <c r="D67" s="30">
        <f t="shared" ca="1" si="11"/>
        <v>60320968.150000013</v>
      </c>
      <c r="E67" s="30">
        <f t="shared" ca="1" si="11"/>
        <v>157057611.72000003</v>
      </c>
      <c r="F67" s="30">
        <f t="shared" ca="1" si="11"/>
        <v>74162083.870000005</v>
      </c>
      <c r="G67" s="30">
        <f t="shared" ca="1" si="11"/>
        <v>3248664.62</v>
      </c>
      <c r="H67" s="31">
        <f t="shared" ca="1" si="2"/>
        <v>479592419.02910006</v>
      </c>
      <c r="J67" s="32">
        <f t="shared" ca="1" si="12"/>
        <v>0.38533363609712684</v>
      </c>
      <c r="K67" s="32">
        <f t="shared" ca="1" si="12"/>
        <v>0.125775483007249</v>
      </c>
      <c r="L67" s="32">
        <f t="shared" ca="1" si="12"/>
        <v>0.32748143108256744</v>
      </c>
      <c r="M67" s="32">
        <f t="shared" ca="1" si="12"/>
        <v>0.15463564670212207</v>
      </c>
      <c r="N67" s="32">
        <f t="shared" ca="1" si="12"/>
        <v>6.7738031109346661E-3</v>
      </c>
      <c r="O67" s="24">
        <f t="shared" ca="1" si="12"/>
        <v>1</v>
      </c>
    </row>
    <row r="68" spans="1:15" ht="12.75" customHeight="1" x14ac:dyDescent="0.3">
      <c r="A68" s="43" t="s">
        <v>73</v>
      </c>
      <c r="B68" s="29">
        <v>783</v>
      </c>
      <c r="C68" s="30">
        <f ca="1">IFERROR(INDIRECT("'"&amp;C$6&amp;"'!"&amp;ADDRESS(MATCH(IF($C$4="Tüm Şirketler",9003,IF($C$4="Hayatdışı Sigorta Şirketleri",9000,9001)),INDIRECT("'"&amp;C$6&amp;"'!$B$1:$B$1095"),0),MATCH($B68,INDIRECT("'"&amp;C$6&amp;"'!5:5"),0))),0)</f>
        <v>510821534.8057</v>
      </c>
      <c r="D68" s="30">
        <f ca="1">IFERROR(INDIRECT("'"&amp;D$6&amp;"'!"&amp;ADDRESS(MATCH(IF($C$4="Tüm Şirketler",9003,IF($C$4="Hayatdışı Sigorta Şirketleri",9000,9001)),INDIRECT("'"&amp;D$6&amp;"'!$B$1:$B$1095"),0),MATCH($B68,INDIRECT("'"&amp;D$6&amp;"'!5:5"),0))),0)</f>
        <v>16401200.689999761</v>
      </c>
      <c r="E68" s="30">
        <f ca="1">IFERROR(INDIRECT("'"&amp;E$6&amp;"'!"&amp;ADDRESS(MATCH(IF($C$4="Tüm Şirketler",9003,IF($C$4="Hayatdışı Sigorta Şirketleri",9000,9001)),INDIRECT("'"&amp;E$6&amp;"'!$B$1:$B$1095"),0),MATCH($B68,INDIRECT("'"&amp;E$6&amp;"'!5:5"),0))),0)</f>
        <v>1949892446.3600004</v>
      </c>
      <c r="F68" s="30">
        <f ca="1">IFERROR(INDIRECT("'"&amp;F$6&amp;"'!"&amp;ADDRESS(MATCH(IF($C$4="Tüm Şirketler",9003,IF($C$4="Hayatdışı Sigorta Şirketleri",9000,9001)),INDIRECT("'"&amp;F$6&amp;"'!$B$1:$B$1095"),0),MATCH($B68,INDIRECT("'"&amp;F$6&amp;"'!5:5"),0))),0)</f>
        <v>510569.82</v>
      </c>
      <c r="G68" s="30">
        <f ca="1">IFERROR(INDIRECT("'"&amp;G$6&amp;"'!"&amp;ADDRESS(MATCH(IF($C$4="Tüm Şirketler",9003,IF($C$4="Hayatdışı Sigorta Şirketleri",9000,9001)),INDIRECT("'"&amp;G$6&amp;"'!$B$1:$B$1095"),0),MATCH($B68,INDIRECT("'"&amp;G$6&amp;"'!5:5"),0))),0)</f>
        <v>94239314.620000094</v>
      </c>
      <c r="H68" s="31">
        <f t="shared" ca="1" si="2"/>
        <v>2571865066.2957001</v>
      </c>
      <c r="J68" s="32">
        <f t="shared" ca="1" si="12"/>
        <v>0.19861910389468634</v>
      </c>
      <c r="K68" s="32">
        <f t="shared" ca="1" si="12"/>
        <v>6.3771622022234173E-3</v>
      </c>
      <c r="L68" s="32">
        <f t="shared" ca="1" si="12"/>
        <v>0.75816281029411192</v>
      </c>
      <c r="M68" s="32">
        <f t="shared" ca="1" si="12"/>
        <v>1.9852123141723846E-4</v>
      </c>
      <c r="N68" s="32">
        <f t="shared" ca="1" si="12"/>
        <v>3.6642402377561174E-2</v>
      </c>
      <c r="O68" s="24">
        <f t="shared" ca="1" si="12"/>
        <v>1</v>
      </c>
    </row>
    <row r="69" spans="1:15" ht="12.75" customHeight="1" thickBot="1" x14ac:dyDescent="0.35">
      <c r="A69" s="70" t="s">
        <v>74</v>
      </c>
      <c r="B69" s="71"/>
      <c r="C69" s="26">
        <f ca="1">SUM(C51:C68)</f>
        <v>27598073348.537922</v>
      </c>
      <c r="D69" s="26">
        <f ca="1">SUM(D51:D68)</f>
        <v>22624847466.51627</v>
      </c>
      <c r="E69" s="26">
        <f ca="1">SUM(E51:E68)</f>
        <v>33918068874.881767</v>
      </c>
      <c r="F69" s="26">
        <f ca="1">SUM(F51:F68)</f>
        <v>6080894983.6871281</v>
      </c>
      <c r="G69" s="26">
        <f ca="1">SUM(G51:G68)</f>
        <v>5280891370.7816582</v>
      </c>
      <c r="H69" s="26">
        <f t="shared" ca="1" si="2"/>
        <v>95502776044.404755</v>
      </c>
      <c r="J69" s="27">
        <f t="shared" ca="1" si="12"/>
        <v>0.28897666111512804</v>
      </c>
      <c r="K69" s="27">
        <f t="shared" ca="1" si="12"/>
        <v>0.23690251114791336</v>
      </c>
      <c r="L69" s="27">
        <f t="shared" ca="1" si="12"/>
        <v>0.35515270110170721</v>
      </c>
      <c r="M69" s="27">
        <f t="shared" ca="1" si="12"/>
        <v>6.367244215874697E-2</v>
      </c>
      <c r="N69" s="27">
        <f t="shared" ca="1" si="12"/>
        <v>5.5295684476504292E-2</v>
      </c>
      <c r="O69" s="40">
        <f t="shared" ca="1" si="12"/>
        <v>1</v>
      </c>
    </row>
    <row r="70" spans="1:15" ht="12.75" customHeight="1" x14ac:dyDescent="0.3">
      <c r="A70" s="13" t="s">
        <v>75</v>
      </c>
      <c r="B70" s="14">
        <v>714</v>
      </c>
      <c r="C70" s="15">
        <f t="shared" ref="C70:G73" ca="1" si="13">IFERROR(INDIRECT("'"&amp;C$6&amp;"'!"&amp;ADDRESS(MATCH(IF($C$4="Tüm Şirketler",9003,IF($C$4="Hayatdışı Sigorta Şirketleri",9000,9001)),INDIRECT("'"&amp;C$6&amp;"'!$B$1:$B$1095"),0),MATCH($B70,INDIRECT("'"&amp;C$6&amp;"'!5:5"),0))),0)</f>
        <v>0</v>
      </c>
      <c r="D70" s="15">
        <f t="shared" ca="1" si="13"/>
        <v>0</v>
      </c>
      <c r="E70" s="15">
        <f t="shared" ca="1" si="13"/>
        <v>0</v>
      </c>
      <c r="F70" s="15">
        <f t="shared" ca="1" si="13"/>
        <v>0</v>
      </c>
      <c r="G70" s="15">
        <f t="shared" ca="1" si="13"/>
        <v>0</v>
      </c>
      <c r="H70" s="16">
        <f t="shared" ca="1" si="2"/>
        <v>0</v>
      </c>
      <c r="J70" s="17">
        <f t="shared" ca="1" si="12"/>
        <v>0</v>
      </c>
      <c r="K70" s="17">
        <f t="shared" ca="1" si="12"/>
        <v>0</v>
      </c>
      <c r="L70" s="17">
        <f t="shared" ca="1" si="12"/>
        <v>0</v>
      </c>
      <c r="M70" s="17">
        <f t="shared" ca="1" si="12"/>
        <v>0</v>
      </c>
      <c r="N70" s="17">
        <f t="shared" ca="1" si="12"/>
        <v>0</v>
      </c>
      <c r="O70" s="18">
        <f t="shared" ca="1" si="12"/>
        <v>0</v>
      </c>
    </row>
    <row r="71" spans="1:15" ht="12.75" customHeight="1" x14ac:dyDescent="0.3">
      <c r="A71" s="43" t="s">
        <v>76</v>
      </c>
      <c r="B71" s="29">
        <v>715</v>
      </c>
      <c r="C71" s="30">
        <f t="shared" ca="1" si="13"/>
        <v>10523025796.815454</v>
      </c>
      <c r="D71" s="30">
        <f t="shared" ca="1" si="13"/>
        <v>167186925645.95041</v>
      </c>
      <c r="E71" s="30">
        <f t="shared" ca="1" si="13"/>
        <v>3477230984.8704648</v>
      </c>
      <c r="F71" s="30">
        <f t="shared" ca="1" si="13"/>
        <v>23230726521.858276</v>
      </c>
      <c r="G71" s="30">
        <f t="shared" ca="1" si="13"/>
        <v>6091585113.9901905</v>
      </c>
      <c r="H71" s="31">
        <f t="shared" ca="1" si="2"/>
        <v>210509494063.4848</v>
      </c>
      <c r="J71" s="32">
        <f t="shared" ca="1" si="12"/>
        <v>4.9988366765263102E-2</v>
      </c>
      <c r="K71" s="32">
        <f t="shared" ca="1" si="12"/>
        <v>0.79420135604682363</v>
      </c>
      <c r="L71" s="32">
        <f t="shared" ca="1" si="12"/>
        <v>1.651816703251309E-2</v>
      </c>
      <c r="M71" s="32">
        <f t="shared" ca="1" si="12"/>
        <v>0.11035476867780807</v>
      </c>
      <c r="N71" s="32">
        <f t="shared" ca="1" si="12"/>
        <v>2.8937341477592023E-2</v>
      </c>
      <c r="O71" s="24">
        <f t="shared" ca="1" si="12"/>
        <v>1</v>
      </c>
    </row>
    <row r="72" spans="1:15" ht="12.75" customHeight="1" x14ac:dyDescent="0.3">
      <c r="A72" s="43" t="s">
        <v>77</v>
      </c>
      <c r="B72" s="29">
        <v>903</v>
      </c>
      <c r="C72" s="30">
        <f t="shared" ca="1" si="13"/>
        <v>925039214.60763466</v>
      </c>
      <c r="D72" s="30">
        <f t="shared" ca="1" si="13"/>
        <v>1858927921.7670004</v>
      </c>
      <c r="E72" s="30">
        <f t="shared" ca="1" si="13"/>
        <v>17411283.870000001</v>
      </c>
      <c r="F72" s="30">
        <f t="shared" ca="1" si="13"/>
        <v>269824402.91956002</v>
      </c>
      <c r="G72" s="30">
        <f t="shared" ca="1" si="13"/>
        <v>186589869.18243599</v>
      </c>
      <c r="H72" s="31">
        <f t="shared" ca="1" si="2"/>
        <v>3257792692.3466311</v>
      </c>
      <c r="J72" s="32">
        <f t="shared" ca="1" si="12"/>
        <v>0.2839466172236137</v>
      </c>
      <c r="K72" s="32">
        <f t="shared" ca="1" si="12"/>
        <v>0.57060964196220543</v>
      </c>
      <c r="L72" s="32">
        <f t="shared" ca="1" si="12"/>
        <v>5.3445033230332482E-3</v>
      </c>
      <c r="M72" s="32">
        <f t="shared" ca="1" si="12"/>
        <v>8.282430111450767E-2</v>
      </c>
      <c r="N72" s="32">
        <f t="shared" ca="1" si="12"/>
        <v>5.7274936376639989E-2</v>
      </c>
      <c r="O72" s="24">
        <f t="shared" ca="1" si="12"/>
        <v>1</v>
      </c>
    </row>
    <row r="73" spans="1:15" ht="12.75" customHeight="1" x14ac:dyDescent="0.3">
      <c r="A73" s="19" t="s">
        <v>78</v>
      </c>
      <c r="B73" s="20">
        <v>716</v>
      </c>
      <c r="C73" s="21">
        <f t="shared" ca="1" si="13"/>
        <v>619279515.6869694</v>
      </c>
      <c r="D73" s="21">
        <f t="shared" ca="1" si="13"/>
        <v>12945571996.329865</v>
      </c>
      <c r="E73" s="21">
        <f t="shared" ca="1" si="13"/>
        <v>841609952.00001955</v>
      </c>
      <c r="F73" s="21">
        <f t="shared" ca="1" si="13"/>
        <v>1572913672.2975001</v>
      </c>
      <c r="G73" s="21">
        <f t="shared" ca="1" si="13"/>
        <v>43677046.179999597</v>
      </c>
      <c r="H73" s="22">
        <f t="shared" ca="1" si="2"/>
        <v>16023052182.494354</v>
      </c>
      <c r="J73" s="23">
        <f t="shared" ca="1" si="12"/>
        <v>3.8649285331764073E-2</v>
      </c>
      <c r="K73" s="23">
        <f t="shared" ca="1" si="12"/>
        <v>0.80793420934329074</v>
      </c>
      <c r="L73" s="23">
        <f t="shared" ca="1" si="12"/>
        <v>5.2524946084835364E-2</v>
      </c>
      <c r="M73" s="23">
        <f t="shared" ca="1" si="12"/>
        <v>9.816567120813309E-2</v>
      </c>
      <c r="N73" s="23">
        <f t="shared" ca="1" si="12"/>
        <v>2.7258880319767061E-3</v>
      </c>
      <c r="O73" s="24">
        <f t="shared" ca="1" si="12"/>
        <v>1</v>
      </c>
    </row>
    <row r="74" spans="1:15" ht="12.75" customHeight="1" thickBot="1" x14ac:dyDescent="0.35">
      <c r="A74" s="70" t="s">
        <v>79</v>
      </c>
      <c r="B74" s="71"/>
      <c r="C74" s="26">
        <f ca="1">SUM(C70:C73)</f>
        <v>12067344527.11006</v>
      </c>
      <c r="D74" s="26">
        <f ca="1">SUM(D70:D73)</f>
        <v>181991425564.04727</v>
      </c>
      <c r="E74" s="26">
        <f ca="1">SUM(E70:E73)</f>
        <v>4336252220.7404842</v>
      </c>
      <c r="F74" s="26">
        <f ca="1">SUM(F70:F73)</f>
        <v>25073464597.075336</v>
      </c>
      <c r="G74" s="26">
        <f ca="1">SUM(G70:G73)</f>
        <v>6321852029.3526258</v>
      </c>
      <c r="H74" s="26">
        <f t="shared" ref="H74:H91" ca="1" si="14">SUM(C74:G74)</f>
        <v>229790338938.32578</v>
      </c>
      <c r="J74" s="27">
        <f t="shared" ca="1" si="12"/>
        <v>5.2514586047713939E-2</v>
      </c>
      <c r="K74" s="27">
        <f t="shared" ca="1" si="12"/>
        <v>0.79198902096964385</v>
      </c>
      <c r="L74" s="27">
        <f t="shared" ca="1" si="12"/>
        <v>1.8870472278228835E-2</v>
      </c>
      <c r="M74" s="27">
        <f t="shared" ca="1" si="12"/>
        <v>0.10911452897854375</v>
      </c>
      <c r="N74" s="27">
        <f t="shared" ca="1" si="12"/>
        <v>2.7511391725869597E-2</v>
      </c>
      <c r="O74" s="40">
        <f t="shared" ca="1" si="12"/>
        <v>1</v>
      </c>
    </row>
    <row r="75" spans="1:15" ht="12.75" customHeight="1" x14ac:dyDescent="0.3">
      <c r="A75" s="28" t="s">
        <v>80</v>
      </c>
      <c r="B75" s="29">
        <v>728</v>
      </c>
      <c r="C75" s="30">
        <f ca="1">IFERROR(INDIRECT("'"&amp;C$6&amp;"'!"&amp;ADDRESS(MATCH(IF($C$4="Tüm Şirketler",9003,IF($C$4="Hayatdışı Sigorta Şirketleri",9000,9001)),INDIRECT("'"&amp;C$6&amp;"'!$B$1:$B$1095"),0),MATCH($B75,INDIRECT("'"&amp;C$6&amp;"'!5:5"),0))),0)</f>
        <v>224034585.54999998</v>
      </c>
      <c r="D75" s="30">
        <f ca="1">IFERROR(INDIRECT("'"&amp;D$6&amp;"'!"&amp;ADDRESS(MATCH(IF($C$4="Tüm Şirketler",9003,IF($C$4="Hayatdışı Sigorta Şirketleri",9000,9001)),INDIRECT("'"&amp;D$6&amp;"'!$B$1:$B$1095"),0),MATCH($B75,INDIRECT("'"&amp;D$6&amp;"'!5:5"),0))),0)</f>
        <v>201269809.8270449</v>
      </c>
      <c r="E75" s="30">
        <f ca="1">IFERROR(INDIRECT("'"&amp;E$6&amp;"'!"&amp;ADDRESS(MATCH(IF($C$4="Tüm Şirketler",9003,IF($C$4="Hayatdışı Sigorta Şirketleri",9000,9001)),INDIRECT("'"&amp;E$6&amp;"'!$B$1:$B$1095"),0),MATCH($B75,INDIRECT("'"&amp;E$6&amp;"'!5:5"),0))),0)</f>
        <v>935058619.03999996</v>
      </c>
      <c r="F75" s="30">
        <f ca="1">IFERROR(INDIRECT("'"&amp;F$6&amp;"'!"&amp;ADDRESS(MATCH(IF($C$4="Tüm Şirketler",9003,IF($C$4="Hayatdışı Sigorta Şirketleri",9000,9001)),INDIRECT("'"&amp;F$6&amp;"'!$B$1:$B$1095"),0),MATCH($B75,INDIRECT("'"&amp;F$6&amp;"'!5:5"),0))),0)</f>
        <v>301612491.04000002</v>
      </c>
      <c r="G75" s="30">
        <f ca="1">IFERROR(INDIRECT("'"&amp;G$6&amp;"'!"&amp;ADDRESS(MATCH(IF($C$4="Tüm Şirketler",9003,IF($C$4="Hayatdışı Sigorta Şirketleri",9000,9001)),INDIRECT("'"&amp;G$6&amp;"'!$B$1:$B$1095"),0),MATCH($B75,INDIRECT("'"&amp;G$6&amp;"'!5:5"),0))),0)</f>
        <v>0</v>
      </c>
      <c r="H75" s="31">
        <f t="shared" ca="1" si="14"/>
        <v>1661975505.4570448</v>
      </c>
      <c r="J75" s="32">
        <f t="shared" ca="1" si="12"/>
        <v>0.1348001729353949</v>
      </c>
      <c r="K75" s="32">
        <f t="shared" ca="1" si="12"/>
        <v>0.12110275341975965</v>
      </c>
      <c r="L75" s="32">
        <f t="shared" ca="1" si="12"/>
        <v>0.56261877264121163</v>
      </c>
      <c r="M75" s="32">
        <f t="shared" ca="1" si="12"/>
        <v>0.1814783010036338</v>
      </c>
      <c r="N75" s="32">
        <f t="shared" ca="1" si="12"/>
        <v>0</v>
      </c>
      <c r="O75" s="18">
        <f t="shared" ca="1" si="12"/>
        <v>1</v>
      </c>
    </row>
    <row r="76" spans="1:15" ht="12.75" customHeight="1" thickBot="1" x14ac:dyDescent="0.35">
      <c r="A76" s="72" t="s">
        <v>81</v>
      </c>
      <c r="B76" s="73"/>
      <c r="C76" s="41">
        <f ca="1">C75</f>
        <v>224034585.54999998</v>
      </c>
      <c r="D76" s="41">
        <f ca="1">D75</f>
        <v>201269809.8270449</v>
      </c>
      <c r="E76" s="41">
        <f ca="1">E75</f>
        <v>935058619.03999996</v>
      </c>
      <c r="F76" s="41">
        <f ca="1">F75</f>
        <v>301612491.04000002</v>
      </c>
      <c r="G76" s="41">
        <f ca="1">G75</f>
        <v>0</v>
      </c>
      <c r="H76" s="41">
        <f t="shared" ca="1" si="14"/>
        <v>1661975505.4570448</v>
      </c>
      <c r="J76" s="42">
        <f t="shared" ca="1" si="12"/>
        <v>0.1348001729353949</v>
      </c>
      <c r="K76" s="42">
        <f t="shared" ca="1" si="12"/>
        <v>0.12110275341975965</v>
      </c>
      <c r="L76" s="42">
        <f t="shared" ca="1" si="12"/>
        <v>0.56261877264121163</v>
      </c>
      <c r="M76" s="42">
        <f t="shared" ca="1" si="12"/>
        <v>0.1814783010036338</v>
      </c>
      <c r="N76" s="42">
        <f t="shared" ca="1" si="12"/>
        <v>0</v>
      </c>
      <c r="O76" s="40">
        <f t="shared" ca="1" si="12"/>
        <v>1</v>
      </c>
    </row>
    <row r="77" spans="1:15" ht="12.75" customHeight="1" x14ac:dyDescent="0.3">
      <c r="A77" s="28" t="s">
        <v>82</v>
      </c>
      <c r="B77" s="29">
        <v>735</v>
      </c>
      <c r="C77" s="30">
        <f ca="1">IFERROR(INDIRECT("'"&amp;C$6&amp;"'!"&amp;ADDRESS(MATCH(IF($C$4="Tüm Şirketler",9003,IF($C$4="Hayatdışı Sigorta Şirketleri",9000,9001)),INDIRECT("'"&amp;C$6&amp;"'!$B$1:$B$1095"),0),MATCH($B77,INDIRECT("'"&amp;C$6&amp;"'!5:5"),0))),0)</f>
        <v>89407155.070000008</v>
      </c>
      <c r="D77" s="30">
        <f ca="1">IFERROR(INDIRECT("'"&amp;D$6&amp;"'!"&amp;ADDRESS(MATCH(IF($C$4="Tüm Şirketler",9003,IF($C$4="Hayatdışı Sigorta Şirketleri",9000,9001)),INDIRECT("'"&amp;D$6&amp;"'!$B$1:$B$1095"),0),MATCH($B77,INDIRECT("'"&amp;D$6&amp;"'!5:5"),0))),0)</f>
        <v>144800365.85866699</v>
      </c>
      <c r="E77" s="30">
        <f ca="1">IFERROR(INDIRECT("'"&amp;E$6&amp;"'!"&amp;ADDRESS(MATCH(IF($C$4="Tüm Şirketler",9003,IF($C$4="Hayatdışı Sigorta Şirketleri",9000,9001)),INDIRECT("'"&amp;E$6&amp;"'!$B$1:$B$1095"),0),MATCH($B77,INDIRECT("'"&amp;E$6&amp;"'!5:5"),0))),0)</f>
        <v>0</v>
      </c>
      <c r="F77" s="30">
        <f ca="1">IFERROR(INDIRECT("'"&amp;F$6&amp;"'!"&amp;ADDRESS(MATCH(IF($C$4="Tüm Şirketler",9003,IF($C$4="Hayatdışı Sigorta Şirketleri",9000,9001)),INDIRECT("'"&amp;F$6&amp;"'!$B$1:$B$1095"),0),MATCH($B77,INDIRECT("'"&amp;F$6&amp;"'!5:5"),0))),0)</f>
        <v>1135177607.9100001</v>
      </c>
      <c r="G77" s="30">
        <f ca="1">IFERROR(INDIRECT("'"&amp;G$6&amp;"'!"&amp;ADDRESS(MATCH(IF($C$4="Tüm Şirketler",9003,IF($C$4="Hayatdışı Sigorta Şirketleri",9000,9001)),INDIRECT("'"&amp;G$6&amp;"'!$B$1:$B$1095"),0),MATCH($B77,INDIRECT("'"&amp;G$6&amp;"'!5:5"),0))),0)</f>
        <v>0</v>
      </c>
      <c r="H77" s="31">
        <f t="shared" ca="1" si="14"/>
        <v>1369385128.8386672</v>
      </c>
      <c r="J77" s="32">
        <f t="shared" ca="1" si="12"/>
        <v>6.5290000005932172E-2</v>
      </c>
      <c r="K77" s="32">
        <f t="shared" ca="1" si="12"/>
        <v>0.1057411555078502</v>
      </c>
      <c r="L77" s="32">
        <f t="shared" ca="1" si="12"/>
        <v>0</v>
      </c>
      <c r="M77" s="32">
        <f t="shared" ca="1" si="12"/>
        <v>0.82896884448621755</v>
      </c>
      <c r="N77" s="32">
        <f t="shared" ca="1" si="12"/>
        <v>0</v>
      </c>
      <c r="O77" s="18">
        <f t="shared" ca="1" si="12"/>
        <v>1</v>
      </c>
    </row>
    <row r="78" spans="1:15" ht="12.75" customHeight="1" thickBot="1" x14ac:dyDescent="0.35">
      <c r="A78" s="72" t="s">
        <v>83</v>
      </c>
      <c r="B78" s="73"/>
      <c r="C78" s="41">
        <f ca="1">C77</f>
        <v>89407155.070000008</v>
      </c>
      <c r="D78" s="41">
        <f ca="1">D77</f>
        <v>144800365.85866699</v>
      </c>
      <c r="E78" s="41">
        <f ca="1">E77</f>
        <v>0</v>
      </c>
      <c r="F78" s="41">
        <f ca="1">F77</f>
        <v>1135177607.9100001</v>
      </c>
      <c r="G78" s="41">
        <f ca="1">G77</f>
        <v>0</v>
      </c>
      <c r="H78" s="41">
        <f t="shared" ca="1" si="14"/>
        <v>1369385128.8386672</v>
      </c>
      <c r="J78" s="42">
        <f t="shared" ca="1" si="12"/>
        <v>6.5290000005932172E-2</v>
      </c>
      <c r="K78" s="42">
        <f t="shared" ca="1" si="12"/>
        <v>0.1057411555078502</v>
      </c>
      <c r="L78" s="42">
        <f t="shared" ca="1" si="12"/>
        <v>0</v>
      </c>
      <c r="M78" s="42">
        <f t="shared" ca="1" si="12"/>
        <v>0.82896884448621755</v>
      </c>
      <c r="N78" s="42">
        <f t="shared" ca="1" si="12"/>
        <v>0</v>
      </c>
      <c r="O78" s="40">
        <f t="shared" ca="1" si="12"/>
        <v>1</v>
      </c>
    </row>
    <row r="79" spans="1:15" ht="12.75" customHeight="1" x14ac:dyDescent="0.3">
      <c r="A79" s="13" t="s">
        <v>84</v>
      </c>
      <c r="B79" s="14">
        <v>719</v>
      </c>
      <c r="C79" s="15">
        <f t="shared" ref="C79:G92" ca="1" si="15">IFERROR(INDIRECT("'"&amp;C$6&amp;"'!"&amp;ADDRESS(MATCH(IF($C$4="Tüm Şirketler",9003,IF($C$4="Hayatdışı Sigorta Şirketleri",9000,9001)),INDIRECT("'"&amp;C$6&amp;"'!$B$1:$B$1095"),0),MATCH($B79,INDIRECT("'"&amp;C$6&amp;"'!5:5"),0))),0)</f>
        <v>253894561.00788322</v>
      </c>
      <c r="D79" s="15">
        <f t="shared" ca="1" si="15"/>
        <v>1788934354.5452852</v>
      </c>
      <c r="E79" s="15">
        <f t="shared" ca="1" si="15"/>
        <v>671785242.22324288</v>
      </c>
      <c r="F79" s="15">
        <f t="shared" ca="1" si="15"/>
        <v>1390559614.7806661</v>
      </c>
      <c r="G79" s="15">
        <f t="shared" ca="1" si="15"/>
        <v>5661922.1300000008</v>
      </c>
      <c r="H79" s="16">
        <f t="shared" ca="1" si="14"/>
        <v>4110835694.6870775</v>
      </c>
      <c r="J79" s="17">
        <f t="shared" ca="1" si="12"/>
        <v>6.1762274112784753E-2</v>
      </c>
      <c r="K79" s="17">
        <f t="shared" ca="1" si="12"/>
        <v>0.43517534813112041</v>
      </c>
      <c r="L79" s="17">
        <f t="shared" ca="1" si="12"/>
        <v>0.16341816898482975</v>
      </c>
      <c r="M79" s="17">
        <f t="shared" ca="1" si="12"/>
        <v>0.33826689219855027</v>
      </c>
      <c r="N79" s="17">
        <f t="shared" ca="1" si="12"/>
        <v>1.3773165727147833E-3</v>
      </c>
      <c r="O79" s="18">
        <f t="shared" ca="1" si="12"/>
        <v>1</v>
      </c>
    </row>
    <row r="80" spans="1:15" ht="12.75" customHeight="1" x14ac:dyDescent="0.3">
      <c r="A80" s="43" t="s">
        <v>85</v>
      </c>
      <c r="B80" s="29">
        <v>720</v>
      </c>
      <c r="C80" s="30">
        <f t="shared" ca="1" si="15"/>
        <v>1192573808.792156</v>
      </c>
      <c r="D80" s="30">
        <f t="shared" ca="1" si="15"/>
        <v>1739945225.429213</v>
      </c>
      <c r="E80" s="30">
        <f t="shared" ca="1" si="15"/>
        <v>711171647.12776315</v>
      </c>
      <c r="F80" s="30">
        <f t="shared" ca="1" si="15"/>
        <v>2413365121.9268394</v>
      </c>
      <c r="G80" s="30">
        <f t="shared" ca="1" si="15"/>
        <v>494917219.36000001</v>
      </c>
      <c r="H80" s="31">
        <f t="shared" ca="1" si="14"/>
        <v>6551973022.6359711</v>
      </c>
      <c r="J80" s="32">
        <f t="shared" ca="1" si="12"/>
        <v>0.1820175090269775</v>
      </c>
      <c r="K80" s="32">
        <f t="shared" ca="1" si="12"/>
        <v>0.2655604990157916</v>
      </c>
      <c r="L80" s="32">
        <f t="shared" ca="1" si="12"/>
        <v>0.10854312810366955</v>
      </c>
      <c r="M80" s="32">
        <f t="shared" ca="1" si="12"/>
        <v>0.36834173669352216</v>
      </c>
      <c r="N80" s="32">
        <f t="shared" ca="1" si="12"/>
        <v>7.5537127160039241E-2</v>
      </c>
      <c r="O80" s="40">
        <f t="shared" ca="1" si="12"/>
        <v>1</v>
      </c>
    </row>
    <row r="81" spans="1:15" ht="12.75" customHeight="1" x14ac:dyDescent="0.3">
      <c r="A81" s="43" t="s">
        <v>86</v>
      </c>
      <c r="B81" s="29">
        <v>721</v>
      </c>
      <c r="C81" s="30">
        <f t="shared" ca="1" si="15"/>
        <v>3770.0200000000914</v>
      </c>
      <c r="D81" s="30">
        <f t="shared" ca="1" si="15"/>
        <v>1228849.2799999998</v>
      </c>
      <c r="E81" s="30">
        <f t="shared" ca="1" si="15"/>
        <v>98605.5</v>
      </c>
      <c r="F81" s="30">
        <f t="shared" ca="1" si="15"/>
        <v>106532.57</v>
      </c>
      <c r="G81" s="30">
        <f t="shared" ca="1" si="15"/>
        <v>0</v>
      </c>
      <c r="H81" s="31">
        <f t="shared" ca="1" si="14"/>
        <v>1437757.3699999999</v>
      </c>
      <c r="J81" s="32">
        <f t="shared" ca="1" si="12"/>
        <v>2.6221531383978174E-3</v>
      </c>
      <c r="K81" s="32">
        <f t="shared" ca="1" si="12"/>
        <v>0.85469864779757654</v>
      </c>
      <c r="L81" s="32">
        <f t="shared" ca="1" si="12"/>
        <v>6.8582851361074934E-2</v>
      </c>
      <c r="M81" s="32">
        <f t="shared" ca="1" si="12"/>
        <v>7.4096347702950746E-2</v>
      </c>
      <c r="N81" s="32">
        <f t="shared" ca="1" si="12"/>
        <v>0</v>
      </c>
      <c r="O81" s="40">
        <f t="shared" ca="1" si="12"/>
        <v>1</v>
      </c>
    </row>
    <row r="82" spans="1:15" ht="12.75" customHeight="1" x14ac:dyDescent="0.3">
      <c r="A82" s="43" t="s">
        <v>87</v>
      </c>
      <c r="B82" s="29">
        <v>722</v>
      </c>
      <c r="C82" s="30">
        <f t="shared" ca="1" si="15"/>
        <v>0</v>
      </c>
      <c r="D82" s="30">
        <f t="shared" ca="1" si="15"/>
        <v>1429.76</v>
      </c>
      <c r="E82" s="30">
        <f t="shared" ca="1" si="15"/>
        <v>137411</v>
      </c>
      <c r="F82" s="30">
        <f t="shared" ca="1" si="15"/>
        <v>15219595.449999999</v>
      </c>
      <c r="G82" s="30">
        <f t="shared" ca="1" si="15"/>
        <v>377586.4</v>
      </c>
      <c r="H82" s="31">
        <f t="shared" ca="1" si="14"/>
        <v>15736022.609999999</v>
      </c>
      <c r="J82" s="32">
        <f t="shared" ca="1" si="12"/>
        <v>0</v>
      </c>
      <c r="K82" s="32">
        <f t="shared" ca="1" si="12"/>
        <v>9.0859045861525994E-5</v>
      </c>
      <c r="L82" s="32">
        <f t="shared" ca="1" si="12"/>
        <v>8.7322574074517045E-3</v>
      </c>
      <c r="M82" s="32">
        <f t="shared" ca="1" si="12"/>
        <v>0.9671818493911023</v>
      </c>
      <c r="N82" s="32">
        <f t="shared" ca="1" si="12"/>
        <v>2.3995034155584506E-2</v>
      </c>
      <c r="O82" s="40">
        <f t="shared" ca="1" si="12"/>
        <v>1</v>
      </c>
    </row>
    <row r="83" spans="1:15" ht="12.75" customHeight="1" x14ac:dyDescent="0.3">
      <c r="A83" s="43" t="s">
        <v>88</v>
      </c>
      <c r="B83" s="29">
        <v>725</v>
      </c>
      <c r="C83" s="30">
        <f t="shared" ca="1" si="15"/>
        <v>0</v>
      </c>
      <c r="D83" s="30">
        <f t="shared" ca="1" si="15"/>
        <v>20899609.079999998</v>
      </c>
      <c r="E83" s="30">
        <f t="shared" ca="1" si="15"/>
        <v>1118548.9099999999</v>
      </c>
      <c r="F83" s="30">
        <f t="shared" ca="1" si="15"/>
        <v>8183885.7300000004</v>
      </c>
      <c r="G83" s="30">
        <f t="shared" ca="1" si="15"/>
        <v>0</v>
      </c>
      <c r="H83" s="31">
        <f t="shared" ca="1" si="14"/>
        <v>30202043.719999999</v>
      </c>
      <c r="J83" s="32">
        <f t="shared" ca="1" si="12"/>
        <v>0</v>
      </c>
      <c r="K83" s="32">
        <f t="shared" ca="1" si="12"/>
        <v>0.69199320661072139</v>
      </c>
      <c r="L83" s="32">
        <f t="shared" ca="1" si="12"/>
        <v>3.7035537077223991E-2</v>
      </c>
      <c r="M83" s="32">
        <f t="shared" ca="1" si="12"/>
        <v>0.27097125631205465</v>
      </c>
      <c r="N83" s="32">
        <f t="shared" ca="1" si="12"/>
        <v>0</v>
      </c>
      <c r="O83" s="40">
        <f t="shared" ca="1" si="12"/>
        <v>1</v>
      </c>
    </row>
    <row r="84" spans="1:15" ht="12.75" customHeight="1" x14ac:dyDescent="0.3">
      <c r="A84" s="43" t="s">
        <v>89</v>
      </c>
      <c r="B84" s="29">
        <v>726</v>
      </c>
      <c r="C84" s="30">
        <f t="shared" ca="1" si="15"/>
        <v>18633506.810110006</v>
      </c>
      <c r="D84" s="30">
        <f t="shared" ca="1" si="15"/>
        <v>288891609.68048573</v>
      </c>
      <c r="E84" s="30">
        <f t="shared" ca="1" si="15"/>
        <v>11437750.370005999</v>
      </c>
      <c r="F84" s="30">
        <f t="shared" ca="1" si="15"/>
        <v>73478694.249993011</v>
      </c>
      <c r="G84" s="30">
        <f t="shared" ca="1" si="15"/>
        <v>-2216676.25</v>
      </c>
      <c r="H84" s="31">
        <f t="shared" ca="1" si="14"/>
        <v>390224884.86059481</v>
      </c>
      <c r="J84" s="32">
        <f t="shared" ca="1" si="12"/>
        <v>4.775068821345594E-2</v>
      </c>
      <c r="K84" s="32">
        <f t="shared" ca="1" si="12"/>
        <v>0.74032082752408346</v>
      </c>
      <c r="L84" s="32">
        <f t="shared" ca="1" si="12"/>
        <v>2.9310663706370386E-2</v>
      </c>
      <c r="M84" s="32">
        <f t="shared" ca="1" si="12"/>
        <v>0.18829833027240889</v>
      </c>
      <c r="N84" s="32">
        <f t="shared" ca="1" si="12"/>
        <v>-5.6805097163188161E-3</v>
      </c>
      <c r="O84" s="40">
        <f t="shared" ca="1" si="12"/>
        <v>1</v>
      </c>
    </row>
    <row r="85" spans="1:15" ht="12.75" customHeight="1" x14ac:dyDescent="0.3">
      <c r="A85" s="43" t="s">
        <v>90</v>
      </c>
      <c r="B85" s="29">
        <v>730</v>
      </c>
      <c r="C85" s="30">
        <f t="shared" ca="1" si="15"/>
        <v>127230792.43880218</v>
      </c>
      <c r="D85" s="30">
        <f t="shared" ca="1" si="15"/>
        <v>180333445.34000003</v>
      </c>
      <c r="E85" s="30">
        <f t="shared" ca="1" si="15"/>
        <v>24741795.259999998</v>
      </c>
      <c r="F85" s="30">
        <f t="shared" ca="1" si="15"/>
        <v>21752386.758999996</v>
      </c>
      <c r="G85" s="30">
        <f t="shared" ca="1" si="15"/>
        <v>37745812.380768321</v>
      </c>
      <c r="H85" s="31">
        <f t="shared" ca="1" si="14"/>
        <v>391804232.17857051</v>
      </c>
      <c r="J85" s="32">
        <f t="shared" ca="1" si="12"/>
        <v>0.32473052098328253</v>
      </c>
      <c r="K85" s="32">
        <f t="shared" ca="1" si="12"/>
        <v>0.46026415880523319</v>
      </c>
      <c r="L85" s="32">
        <f t="shared" ca="1" si="12"/>
        <v>6.3148361421281343E-2</v>
      </c>
      <c r="M85" s="32">
        <f t="shared" ca="1" si="12"/>
        <v>5.5518508919745482E-2</v>
      </c>
      <c r="N85" s="32">
        <f t="shared" ca="1" si="12"/>
        <v>9.6338449870457532E-2</v>
      </c>
      <c r="O85" s="40">
        <f t="shared" ca="1" si="12"/>
        <v>1</v>
      </c>
    </row>
    <row r="86" spans="1:15" ht="12.75" customHeight="1" x14ac:dyDescent="0.3">
      <c r="A86" s="43" t="s">
        <v>91</v>
      </c>
      <c r="B86" s="29">
        <v>731</v>
      </c>
      <c r="C86" s="30">
        <f t="shared" ca="1" si="15"/>
        <v>331805.80999999988</v>
      </c>
      <c r="D86" s="30">
        <f t="shared" ca="1" si="15"/>
        <v>42769721.133658491</v>
      </c>
      <c r="E86" s="30">
        <f t="shared" ca="1" si="15"/>
        <v>1669232.460006</v>
      </c>
      <c r="F86" s="30">
        <f t="shared" ca="1" si="15"/>
        <v>8722661.9503444005</v>
      </c>
      <c r="G86" s="30">
        <f t="shared" ca="1" si="15"/>
        <v>1860975</v>
      </c>
      <c r="H86" s="31">
        <f t="shared" ca="1" si="14"/>
        <v>55354396.354008891</v>
      </c>
      <c r="J86" s="32">
        <f t="shared" ca="1" si="12"/>
        <v>5.9942088046267663E-3</v>
      </c>
      <c r="K86" s="32">
        <f t="shared" ca="1" si="12"/>
        <v>0.77265265183514209</v>
      </c>
      <c r="L86" s="32">
        <f t="shared" ca="1" si="12"/>
        <v>3.0155372833094048E-2</v>
      </c>
      <c r="M86" s="32">
        <f t="shared" ca="1" si="12"/>
        <v>0.15757848562849852</v>
      </c>
      <c r="N86" s="32">
        <f t="shared" ca="1" si="12"/>
        <v>3.3619280898638575E-2</v>
      </c>
      <c r="O86" s="40">
        <f t="shared" ca="1" si="12"/>
        <v>1</v>
      </c>
    </row>
    <row r="87" spans="1:15" ht="12.75" customHeight="1" x14ac:dyDescent="0.3">
      <c r="A87" s="43" t="s">
        <v>92</v>
      </c>
      <c r="B87" s="29">
        <v>732</v>
      </c>
      <c r="C87" s="30">
        <f t="shared" ca="1" si="15"/>
        <v>0</v>
      </c>
      <c r="D87" s="30">
        <f t="shared" ca="1" si="15"/>
        <v>0</v>
      </c>
      <c r="E87" s="30">
        <f t="shared" ca="1" si="15"/>
        <v>0</v>
      </c>
      <c r="F87" s="30">
        <f t="shared" ca="1" si="15"/>
        <v>0</v>
      </c>
      <c r="G87" s="30">
        <f t="shared" ca="1" si="15"/>
        <v>0</v>
      </c>
      <c r="H87" s="31">
        <f t="shared" ca="1" si="14"/>
        <v>0</v>
      </c>
      <c r="J87" s="32">
        <f t="shared" ca="1" si="12"/>
        <v>0</v>
      </c>
      <c r="K87" s="32">
        <f t="shared" ca="1" si="12"/>
        <v>0</v>
      </c>
      <c r="L87" s="32">
        <f t="shared" ca="1" si="12"/>
        <v>0</v>
      </c>
      <c r="M87" s="32">
        <f t="shared" ca="1" si="12"/>
        <v>0</v>
      </c>
      <c r="N87" s="32">
        <f t="shared" ca="1" si="12"/>
        <v>0</v>
      </c>
      <c r="O87" s="40">
        <f t="shared" ca="1" si="12"/>
        <v>0</v>
      </c>
    </row>
    <row r="88" spans="1:15" ht="12.75" customHeight="1" x14ac:dyDescent="0.3">
      <c r="A88" s="43" t="s">
        <v>93</v>
      </c>
      <c r="B88" s="29">
        <v>733</v>
      </c>
      <c r="C88" s="30">
        <f t="shared" ca="1" si="15"/>
        <v>276148862.56911898</v>
      </c>
      <c r="D88" s="30">
        <f t="shared" ca="1" si="15"/>
        <v>1001234220.9807769</v>
      </c>
      <c r="E88" s="30">
        <f t="shared" ca="1" si="15"/>
        <v>268744729.23999834</v>
      </c>
      <c r="F88" s="30">
        <f t="shared" ca="1" si="15"/>
        <v>1178632796.5619249</v>
      </c>
      <c r="G88" s="30">
        <f t="shared" ca="1" si="15"/>
        <v>9756354.7899999991</v>
      </c>
      <c r="H88" s="31">
        <f t="shared" ca="1" si="14"/>
        <v>2734516964.141819</v>
      </c>
      <c r="J88" s="32">
        <f t="shared" ca="1" si="12"/>
        <v>0.1009863409846439</v>
      </c>
      <c r="K88" s="32">
        <f t="shared" ca="1" si="12"/>
        <v>0.36614664824176618</v>
      </c>
      <c r="L88" s="32">
        <f t="shared" ca="1" si="12"/>
        <v>9.827868422982676E-2</v>
      </c>
      <c r="M88" s="32">
        <f t="shared" ca="1" si="12"/>
        <v>0.43102047345748268</v>
      </c>
      <c r="N88" s="32">
        <f t="shared" ca="1" si="12"/>
        <v>3.5678530862805831E-3</v>
      </c>
      <c r="O88" s="40">
        <f t="shared" ca="1" si="12"/>
        <v>1</v>
      </c>
    </row>
    <row r="89" spans="1:15" ht="12.75" customHeight="1" x14ac:dyDescent="0.3">
      <c r="A89" s="43" t="s">
        <v>94</v>
      </c>
      <c r="B89" s="29">
        <v>734</v>
      </c>
      <c r="C89" s="30">
        <f t="shared" ca="1" si="15"/>
        <v>21562851.309999999</v>
      </c>
      <c r="D89" s="30">
        <f t="shared" ca="1" si="15"/>
        <v>26494966.052300002</v>
      </c>
      <c r="E89" s="30">
        <f t="shared" ca="1" si="15"/>
        <v>383251.16000000003</v>
      </c>
      <c r="F89" s="30">
        <f t="shared" ca="1" si="15"/>
        <v>9716876.5466089994</v>
      </c>
      <c r="G89" s="30">
        <f t="shared" ca="1" si="15"/>
        <v>0</v>
      </c>
      <c r="H89" s="31">
        <f t="shared" ca="1" si="14"/>
        <v>58157945.068908997</v>
      </c>
      <c r="J89" s="32">
        <f t="shared" ca="1" si="12"/>
        <v>0.37076363830343467</v>
      </c>
      <c r="K89" s="32">
        <f t="shared" ca="1" si="12"/>
        <v>0.45556915776352119</v>
      </c>
      <c r="L89" s="32">
        <f t="shared" ca="1" si="12"/>
        <v>6.5898332471324636E-3</v>
      </c>
      <c r="M89" s="32">
        <f t="shared" ca="1" si="12"/>
        <v>0.16707737068591172</v>
      </c>
      <c r="N89" s="32">
        <f t="shared" ca="1" si="12"/>
        <v>0</v>
      </c>
      <c r="O89" s="40">
        <f t="shared" ca="1" si="12"/>
        <v>1</v>
      </c>
    </row>
    <row r="90" spans="1:15" ht="12.75" customHeight="1" x14ac:dyDescent="0.3">
      <c r="A90" s="43" t="s">
        <v>95</v>
      </c>
      <c r="B90" s="29">
        <v>769</v>
      </c>
      <c r="C90" s="30">
        <f t="shared" ca="1" si="15"/>
        <v>0</v>
      </c>
      <c r="D90" s="30">
        <f t="shared" ca="1" si="15"/>
        <v>0</v>
      </c>
      <c r="E90" s="30">
        <f t="shared" ca="1" si="15"/>
        <v>0</v>
      </c>
      <c r="F90" s="30">
        <f t="shared" ca="1" si="15"/>
        <v>0</v>
      </c>
      <c r="G90" s="30">
        <f t="shared" ca="1" si="15"/>
        <v>0</v>
      </c>
      <c r="H90" s="31">
        <f t="shared" ca="1" si="14"/>
        <v>0</v>
      </c>
      <c r="J90" s="32">
        <f t="shared" ca="1" si="12"/>
        <v>0</v>
      </c>
      <c r="K90" s="32">
        <f t="shared" ca="1" si="12"/>
        <v>0</v>
      </c>
      <c r="L90" s="32">
        <f t="shared" ca="1" si="12"/>
        <v>0</v>
      </c>
      <c r="M90" s="32">
        <f t="shared" ca="1" si="12"/>
        <v>0</v>
      </c>
      <c r="N90" s="32">
        <f t="shared" ca="1" si="12"/>
        <v>0</v>
      </c>
      <c r="O90" s="40">
        <f t="shared" ca="1" si="12"/>
        <v>0</v>
      </c>
    </row>
    <row r="91" spans="1:15" ht="12.75" customHeight="1" x14ac:dyDescent="0.3">
      <c r="A91" s="43" t="s">
        <v>96</v>
      </c>
      <c r="B91" s="29">
        <v>770</v>
      </c>
      <c r="C91" s="30">
        <f t="shared" ca="1" si="15"/>
        <v>0</v>
      </c>
      <c r="D91" s="30">
        <f t="shared" ca="1" si="15"/>
        <v>0</v>
      </c>
      <c r="E91" s="30">
        <f t="shared" ca="1" si="15"/>
        <v>0</v>
      </c>
      <c r="F91" s="30">
        <f t="shared" ca="1" si="15"/>
        <v>0</v>
      </c>
      <c r="G91" s="30">
        <f t="shared" ca="1" si="15"/>
        <v>0</v>
      </c>
      <c r="H91" s="31">
        <f t="shared" ca="1" si="14"/>
        <v>0</v>
      </c>
      <c r="J91" s="32">
        <f t="shared" ca="1" si="12"/>
        <v>0</v>
      </c>
      <c r="K91" s="32">
        <f t="shared" ca="1" si="12"/>
        <v>0</v>
      </c>
      <c r="L91" s="32">
        <f t="shared" ca="1" si="12"/>
        <v>0</v>
      </c>
      <c r="M91" s="32">
        <f t="shared" ca="1" si="12"/>
        <v>0</v>
      </c>
      <c r="N91" s="32">
        <f t="shared" ca="1" si="12"/>
        <v>0</v>
      </c>
      <c r="O91" s="40">
        <f t="shared" ca="1" si="12"/>
        <v>0</v>
      </c>
    </row>
    <row r="92" spans="1:15" ht="12.75" customHeight="1" x14ac:dyDescent="0.3">
      <c r="A92" s="43" t="s">
        <v>97</v>
      </c>
      <c r="B92" s="29">
        <v>771</v>
      </c>
      <c r="C92" s="30">
        <f t="shared" ca="1" si="15"/>
        <v>205549623.95310399</v>
      </c>
      <c r="D92" s="30">
        <f t="shared" ca="1" si="15"/>
        <v>650265004.31959307</v>
      </c>
      <c r="E92" s="30">
        <f t="shared" ca="1" si="15"/>
        <v>76819012.128382996</v>
      </c>
      <c r="F92" s="30">
        <f t="shared" ca="1" si="15"/>
        <v>1032738002.1975572</v>
      </c>
      <c r="G92" s="30">
        <f t="shared" ca="1" si="15"/>
        <v>87172.19</v>
      </c>
      <c r="H92" s="31">
        <f ca="1">SUM(C92:G92)</f>
        <v>1965458814.7886374</v>
      </c>
      <c r="J92" s="32">
        <f t="shared" ca="1" si="12"/>
        <v>0.10458098760782657</v>
      </c>
      <c r="K92" s="32">
        <f t="shared" ca="1" si="12"/>
        <v>0.33084641582251706</v>
      </c>
      <c r="L92" s="32">
        <f t="shared" ca="1" si="12"/>
        <v>3.908451886672782E-2</v>
      </c>
      <c r="M92" s="32">
        <f t="shared" ca="1" si="12"/>
        <v>0.52544372562119368</v>
      </c>
      <c r="N92" s="32">
        <f t="shared" ca="1" si="12"/>
        <v>4.4352081734856586E-5</v>
      </c>
      <c r="O92" s="40">
        <f t="shared" ca="1" si="12"/>
        <v>1</v>
      </c>
    </row>
    <row r="93" spans="1:15" ht="12.75" customHeight="1" thickBot="1" x14ac:dyDescent="0.35">
      <c r="A93" s="46" t="s">
        <v>98</v>
      </c>
      <c r="B93" s="47"/>
      <c r="C93" s="41">
        <f ca="1">SUM(C79:C92)</f>
        <v>2095929582.7111745</v>
      </c>
      <c r="D93" s="41">
        <f ca="1">SUM(D79:D92)</f>
        <v>5740998435.6013136</v>
      </c>
      <c r="E93" s="41">
        <f ca="1">SUM(E79:E92)</f>
        <v>1768107225.3793995</v>
      </c>
      <c r="F93" s="41">
        <f ca="1">SUM(F79:F92)</f>
        <v>6152476168.7229338</v>
      </c>
      <c r="G93" s="41">
        <f ca="1">SUM(G79:G92)</f>
        <v>548190366.0007683</v>
      </c>
      <c r="H93" s="41">
        <f ca="1">SUM(C93:G93)</f>
        <v>16305701778.41559</v>
      </c>
      <c r="J93" s="42">
        <f t="shared" ca="1" si="12"/>
        <v>0.12853967349541665</v>
      </c>
      <c r="K93" s="42">
        <f t="shared" ca="1" si="12"/>
        <v>0.35208533270250703</v>
      </c>
      <c r="L93" s="42">
        <f t="shared" ca="1" si="12"/>
        <v>0.10843490512747528</v>
      </c>
      <c r="M93" s="42">
        <f t="shared" ca="1" si="12"/>
        <v>0.37732053807504162</v>
      </c>
      <c r="N93" s="42">
        <f t="shared" ca="1" si="12"/>
        <v>3.3619550599559379E-2</v>
      </c>
      <c r="O93" s="42">
        <f t="shared" ca="1" si="12"/>
        <v>1</v>
      </c>
    </row>
    <row r="94" spans="1:15" ht="12.75" customHeight="1" x14ac:dyDescent="0.3">
      <c r="A94" s="43" t="s">
        <v>99</v>
      </c>
      <c r="B94" s="29">
        <v>707</v>
      </c>
      <c r="C94" s="30">
        <f t="shared" ref="C94:G99" ca="1" si="16">IFERROR(INDIRECT("'"&amp;C$6&amp;"'!"&amp;ADDRESS(MATCH(IF($C$4="Tüm Şirketler",9003,IF($C$4="Hayatdışı Sigorta Şirketleri",9000,9001)),INDIRECT("'"&amp;C$6&amp;"'!$B$1:$B$1095"),0),MATCH($B94,INDIRECT("'"&amp;C$6&amp;"'!5:5"),0))),0)</f>
        <v>0</v>
      </c>
      <c r="D94" s="30">
        <f t="shared" ca="1" si="16"/>
        <v>35768450.189999998</v>
      </c>
      <c r="E94" s="30">
        <f t="shared" ca="1" si="16"/>
        <v>19921014.330000002</v>
      </c>
      <c r="F94" s="30">
        <f t="shared" ca="1" si="16"/>
        <v>31312433.809999999</v>
      </c>
      <c r="G94" s="30">
        <f t="shared" ca="1" si="16"/>
        <v>0</v>
      </c>
      <c r="H94" s="31">
        <f t="shared" ref="H94:H133" ca="1" si="17">SUM(C94:G94)</f>
        <v>87001898.329999998</v>
      </c>
      <c r="J94" s="32">
        <f t="shared" ca="1" si="12"/>
        <v>0</v>
      </c>
      <c r="K94" s="32">
        <f t="shared" ca="1" si="12"/>
        <v>0.41112264073054505</v>
      </c>
      <c r="L94" s="32">
        <f t="shared" ca="1" si="12"/>
        <v>0.22897218006024631</v>
      </c>
      <c r="M94" s="32">
        <f t="shared" ca="1" si="12"/>
        <v>0.35990517920920861</v>
      </c>
      <c r="N94" s="32">
        <f t="shared" ca="1" si="12"/>
        <v>0</v>
      </c>
      <c r="O94" s="40">
        <f t="shared" ca="1" si="12"/>
        <v>1</v>
      </c>
    </row>
    <row r="95" spans="1:15" ht="12.75" customHeight="1" x14ac:dyDescent="0.3">
      <c r="A95" s="43" t="s">
        <v>100</v>
      </c>
      <c r="B95" s="29">
        <v>745</v>
      </c>
      <c r="C95" s="30">
        <f t="shared" ca="1" si="16"/>
        <v>0</v>
      </c>
      <c r="D95" s="30">
        <f t="shared" ca="1" si="16"/>
        <v>0</v>
      </c>
      <c r="E95" s="30">
        <f t="shared" ca="1" si="16"/>
        <v>0</v>
      </c>
      <c r="F95" s="30">
        <f t="shared" ca="1" si="16"/>
        <v>0</v>
      </c>
      <c r="G95" s="30">
        <f t="shared" ca="1" si="16"/>
        <v>0</v>
      </c>
      <c r="H95" s="31">
        <f t="shared" ca="1" si="17"/>
        <v>0</v>
      </c>
      <c r="J95" s="32">
        <f t="shared" ca="1" si="12"/>
        <v>0</v>
      </c>
      <c r="K95" s="32">
        <f t="shared" ca="1" si="12"/>
        <v>0</v>
      </c>
      <c r="L95" s="32">
        <f t="shared" ca="1" si="12"/>
        <v>0</v>
      </c>
      <c r="M95" s="32">
        <f t="shared" ca="1" si="12"/>
        <v>0</v>
      </c>
      <c r="N95" s="32">
        <f t="shared" ca="1" si="12"/>
        <v>0</v>
      </c>
      <c r="O95" s="40">
        <f t="shared" ca="1" si="12"/>
        <v>0</v>
      </c>
    </row>
    <row r="96" spans="1:15" ht="12.75" customHeight="1" x14ac:dyDescent="0.3">
      <c r="A96" s="43" t="s">
        <v>101</v>
      </c>
      <c r="B96" s="29">
        <v>746</v>
      </c>
      <c r="C96" s="30">
        <f t="shared" ca="1" si="16"/>
        <v>0</v>
      </c>
      <c r="D96" s="30">
        <f t="shared" ca="1" si="16"/>
        <v>0</v>
      </c>
      <c r="E96" s="30">
        <f t="shared" ca="1" si="16"/>
        <v>0</v>
      </c>
      <c r="F96" s="30">
        <f t="shared" ca="1" si="16"/>
        <v>0</v>
      </c>
      <c r="G96" s="30">
        <f t="shared" ca="1" si="16"/>
        <v>0</v>
      </c>
      <c r="H96" s="31">
        <f t="shared" ca="1" si="17"/>
        <v>0</v>
      </c>
      <c r="J96" s="32">
        <f t="shared" ca="1" si="12"/>
        <v>0</v>
      </c>
      <c r="K96" s="32">
        <f t="shared" ca="1" si="12"/>
        <v>0</v>
      </c>
      <c r="L96" s="32">
        <f t="shared" ca="1" si="12"/>
        <v>0</v>
      </c>
      <c r="M96" s="32">
        <f t="shared" ca="1" si="12"/>
        <v>0</v>
      </c>
      <c r="N96" s="32">
        <f t="shared" ca="1" si="12"/>
        <v>0</v>
      </c>
      <c r="O96" s="40">
        <f t="shared" ca="1" si="12"/>
        <v>0</v>
      </c>
    </row>
    <row r="97" spans="1:15" ht="12.75" customHeight="1" x14ac:dyDescent="0.3">
      <c r="A97" s="43" t="s">
        <v>102</v>
      </c>
      <c r="B97" s="29">
        <v>747</v>
      </c>
      <c r="C97" s="30">
        <f t="shared" ca="1" si="16"/>
        <v>139458.06</v>
      </c>
      <c r="D97" s="30">
        <f t="shared" ca="1" si="16"/>
        <v>0</v>
      </c>
      <c r="E97" s="30">
        <f t="shared" ca="1" si="16"/>
        <v>0</v>
      </c>
      <c r="F97" s="30">
        <f t="shared" ca="1" si="16"/>
        <v>0</v>
      </c>
      <c r="G97" s="30">
        <f t="shared" ca="1" si="16"/>
        <v>0</v>
      </c>
      <c r="H97" s="31">
        <f t="shared" ca="1" si="17"/>
        <v>139458.06</v>
      </c>
      <c r="J97" s="32">
        <f t="shared" ca="1" si="12"/>
        <v>1</v>
      </c>
      <c r="K97" s="32">
        <f t="shared" ca="1" si="12"/>
        <v>0</v>
      </c>
      <c r="L97" s="32">
        <f t="shared" ca="1" si="12"/>
        <v>0</v>
      </c>
      <c r="M97" s="32">
        <f t="shared" ca="1" si="12"/>
        <v>0</v>
      </c>
      <c r="N97" s="32">
        <f t="shared" ca="1" si="12"/>
        <v>0</v>
      </c>
      <c r="O97" s="40">
        <f t="shared" ca="1" si="12"/>
        <v>1</v>
      </c>
    </row>
    <row r="98" spans="1:15" ht="12.75" customHeight="1" x14ac:dyDescent="0.3">
      <c r="A98" s="43" t="s">
        <v>103</v>
      </c>
      <c r="B98" s="29">
        <v>755</v>
      </c>
      <c r="C98" s="30">
        <f t="shared" ca="1" si="16"/>
        <v>428674617.27385747</v>
      </c>
      <c r="D98" s="30">
        <f t="shared" ca="1" si="16"/>
        <v>247348509.17775804</v>
      </c>
      <c r="E98" s="30">
        <f t="shared" ca="1" si="16"/>
        <v>27921491.988072</v>
      </c>
      <c r="F98" s="30">
        <f t="shared" ca="1" si="16"/>
        <v>1499962710.2097547</v>
      </c>
      <c r="G98" s="30">
        <f t="shared" ca="1" si="16"/>
        <v>10734947.335999995</v>
      </c>
      <c r="H98" s="31">
        <f t="shared" ca="1" si="17"/>
        <v>2214642275.9854422</v>
      </c>
      <c r="J98" s="32">
        <f t="shared" ca="1" si="12"/>
        <v>0.1935638192778161</v>
      </c>
      <c r="K98" s="32">
        <f t="shared" ca="1" si="12"/>
        <v>0.11168779349147762</v>
      </c>
      <c r="L98" s="32">
        <f t="shared" ca="1" si="12"/>
        <v>1.2607675872008658E-2</v>
      </c>
      <c r="M98" s="32">
        <f t="shared" ca="1" si="12"/>
        <v>0.67729345117026685</v>
      </c>
      <c r="N98" s="32">
        <f t="shared" ca="1" si="12"/>
        <v>4.8472601884307935E-3</v>
      </c>
      <c r="O98" s="40">
        <f t="shared" ca="1" si="12"/>
        <v>1</v>
      </c>
    </row>
    <row r="99" spans="1:15" ht="12.75" customHeight="1" x14ac:dyDescent="0.3">
      <c r="A99" s="19" t="s">
        <v>104</v>
      </c>
      <c r="B99" s="20">
        <v>756</v>
      </c>
      <c r="C99" s="21">
        <f t="shared" ca="1" si="16"/>
        <v>63026564.341379985</v>
      </c>
      <c r="D99" s="21">
        <f t="shared" ca="1" si="16"/>
        <v>19748051.677657995</v>
      </c>
      <c r="E99" s="21">
        <f t="shared" ca="1" si="16"/>
        <v>5164447.0294420002</v>
      </c>
      <c r="F99" s="21">
        <f t="shared" ca="1" si="16"/>
        <v>377595195.42953396</v>
      </c>
      <c r="G99" s="21">
        <f t="shared" ca="1" si="16"/>
        <v>9355884.0066853985</v>
      </c>
      <c r="H99" s="22">
        <f t="shared" ca="1" si="17"/>
        <v>474890142.48469931</v>
      </c>
      <c r="J99" s="23">
        <f t="shared" ca="1" si="12"/>
        <v>0.13271819880618108</v>
      </c>
      <c r="K99" s="23">
        <f t="shared" ca="1" si="12"/>
        <v>4.1584463249401446E-2</v>
      </c>
      <c r="L99" s="23">
        <f t="shared" ca="1" si="12"/>
        <v>1.087503522903383E-2</v>
      </c>
      <c r="M99" s="23">
        <f t="shared" ca="1" si="12"/>
        <v>0.79512114834369274</v>
      </c>
      <c r="N99" s="23">
        <f t="shared" ca="1" si="12"/>
        <v>1.9701154371691006E-2</v>
      </c>
      <c r="O99" s="24">
        <f t="shared" ca="1" si="12"/>
        <v>1</v>
      </c>
    </row>
    <row r="100" spans="1:15" ht="12.75" customHeight="1" thickBot="1" x14ac:dyDescent="0.35">
      <c r="A100" s="48" t="s">
        <v>105</v>
      </c>
      <c r="B100" s="49"/>
      <c r="C100" s="26">
        <f ca="1">SUM(C94:C99)</f>
        <v>491840639.67523748</v>
      </c>
      <c r="D100" s="26">
        <f ca="1">SUM(D94:D99)</f>
        <v>302865011.04541606</v>
      </c>
      <c r="E100" s="26">
        <f ca="1">SUM(E94:E99)</f>
        <v>53006953.347514004</v>
      </c>
      <c r="F100" s="26">
        <f ca="1">SUM(F94:F99)</f>
        <v>1908870339.4492886</v>
      </c>
      <c r="G100" s="26">
        <f ca="1">SUM(G94:G99)</f>
        <v>20090831.342685394</v>
      </c>
      <c r="H100" s="26">
        <f t="shared" ca="1" si="17"/>
        <v>2776673774.8601413</v>
      </c>
      <c r="J100" s="27">
        <f t="shared" ca="1" si="12"/>
        <v>0.17713303022066793</v>
      </c>
      <c r="K100" s="27">
        <f t="shared" ca="1" si="12"/>
        <v>0.10907475476144875</v>
      </c>
      <c r="L100" s="27">
        <f t="shared" ca="1" si="12"/>
        <v>1.9090090390681172E-2</v>
      </c>
      <c r="M100" s="27">
        <f t="shared" ca="1" si="12"/>
        <v>0.68746654962930842</v>
      </c>
      <c r="N100" s="27">
        <f t="shared" ca="1" si="12"/>
        <v>7.2355749978937848E-3</v>
      </c>
      <c r="O100" s="27">
        <f t="shared" ca="1" si="12"/>
        <v>1</v>
      </c>
    </row>
    <row r="101" spans="1:15" ht="12.75" customHeight="1" x14ac:dyDescent="0.3">
      <c r="A101" s="43" t="s">
        <v>106</v>
      </c>
      <c r="B101" s="29">
        <v>705</v>
      </c>
      <c r="C101" s="30">
        <f t="shared" ref="C101:G104" ca="1" si="18">IFERROR(INDIRECT("'"&amp;C$6&amp;"'!"&amp;ADDRESS(MATCH(IF($C$4="Tüm Şirketler",9003,IF($C$4="Hayatdışı Sigorta Şirketleri",9000,9001)),INDIRECT("'"&amp;C$6&amp;"'!$B$1:$B$1095"),0),MATCH($B101,INDIRECT("'"&amp;C$6&amp;"'!5:5"),0))),0)</f>
        <v>45058440.169999987</v>
      </c>
      <c r="D101" s="30">
        <f t="shared" ca="1" si="18"/>
        <v>167666512.43999997</v>
      </c>
      <c r="E101" s="30">
        <f t="shared" ca="1" si="18"/>
        <v>100011.80000000005</v>
      </c>
      <c r="F101" s="30">
        <f t="shared" ca="1" si="18"/>
        <v>187181850.13999999</v>
      </c>
      <c r="G101" s="30">
        <f t="shared" ca="1" si="18"/>
        <v>0</v>
      </c>
      <c r="H101" s="31">
        <f t="shared" ca="1" si="17"/>
        <v>400006814.54999995</v>
      </c>
      <c r="J101" s="32">
        <f t="shared" ca="1" si="12"/>
        <v>0.11264418137648448</v>
      </c>
      <c r="K101" s="32">
        <f t="shared" ca="1" si="12"/>
        <v>0.41915914014770372</v>
      </c>
      <c r="L101" s="32">
        <f t="shared" ca="1" si="12"/>
        <v>2.5002524047624392E-4</v>
      </c>
      <c r="M101" s="32">
        <f t="shared" ca="1" si="12"/>
        <v>0.46794665323533552</v>
      </c>
      <c r="N101" s="32">
        <f t="shared" ca="1" si="12"/>
        <v>0</v>
      </c>
      <c r="O101" s="40">
        <f t="shared" ca="1" si="12"/>
        <v>1</v>
      </c>
    </row>
    <row r="102" spans="1:15" ht="12.75" customHeight="1" x14ac:dyDescent="0.3">
      <c r="A102" s="43" t="s">
        <v>107</v>
      </c>
      <c r="B102" s="29">
        <v>706</v>
      </c>
      <c r="C102" s="30">
        <f t="shared" ca="1" si="18"/>
        <v>6382847.1999999993</v>
      </c>
      <c r="D102" s="30">
        <f t="shared" ca="1" si="18"/>
        <v>63534638.339999981</v>
      </c>
      <c r="E102" s="30">
        <f t="shared" ca="1" si="18"/>
        <v>0</v>
      </c>
      <c r="F102" s="30">
        <f t="shared" ca="1" si="18"/>
        <v>0</v>
      </c>
      <c r="G102" s="30">
        <f t="shared" ca="1" si="18"/>
        <v>0</v>
      </c>
      <c r="H102" s="31">
        <f t="shared" ca="1" si="17"/>
        <v>69917485.539999977</v>
      </c>
      <c r="J102" s="32">
        <f t="shared" ca="1" si="12"/>
        <v>9.1291143420029822E-2</v>
      </c>
      <c r="K102" s="32">
        <f t="shared" ca="1" si="12"/>
        <v>0.90870885657997025</v>
      </c>
      <c r="L102" s="32">
        <f t="shared" ca="1" si="12"/>
        <v>0</v>
      </c>
      <c r="M102" s="32">
        <f t="shared" ca="1" si="12"/>
        <v>0</v>
      </c>
      <c r="N102" s="32">
        <f t="shared" ca="1" si="12"/>
        <v>0</v>
      </c>
      <c r="O102" s="40">
        <f t="shared" ca="1" si="12"/>
        <v>1</v>
      </c>
    </row>
    <row r="103" spans="1:15" ht="12.75" customHeight="1" x14ac:dyDescent="0.3">
      <c r="A103" s="43" t="s">
        <v>108</v>
      </c>
      <c r="B103" s="29">
        <v>708</v>
      </c>
      <c r="C103" s="30">
        <f t="shared" ca="1" si="18"/>
        <v>1634285.71</v>
      </c>
      <c r="D103" s="30">
        <f t="shared" ca="1" si="18"/>
        <v>9335619.0199999996</v>
      </c>
      <c r="E103" s="30">
        <f t="shared" ca="1" si="18"/>
        <v>0</v>
      </c>
      <c r="F103" s="30">
        <f t="shared" ca="1" si="18"/>
        <v>4485365.72</v>
      </c>
      <c r="G103" s="30">
        <f t="shared" ca="1" si="18"/>
        <v>0</v>
      </c>
      <c r="H103" s="31">
        <f t="shared" ca="1" si="17"/>
        <v>15455270.449999999</v>
      </c>
      <c r="J103" s="32">
        <f t="shared" ca="1" si="12"/>
        <v>0.10574293832561177</v>
      </c>
      <c r="K103" s="32">
        <f t="shared" ca="1" si="12"/>
        <v>0.60404112954231737</v>
      </c>
      <c r="L103" s="32">
        <f t="shared" ca="1" si="12"/>
        <v>0</v>
      </c>
      <c r="M103" s="32">
        <f t="shared" ca="1" si="12"/>
        <v>0.29021593213207086</v>
      </c>
      <c r="N103" s="32">
        <f t="shared" ca="1" si="12"/>
        <v>0</v>
      </c>
      <c r="O103" s="40">
        <f t="shared" ca="1" si="12"/>
        <v>1</v>
      </c>
    </row>
    <row r="104" spans="1:15" ht="12.75" customHeight="1" x14ac:dyDescent="0.3">
      <c r="A104" s="43" t="s">
        <v>109</v>
      </c>
      <c r="B104" s="29">
        <v>736</v>
      </c>
      <c r="C104" s="30">
        <f t="shared" ca="1" si="18"/>
        <v>16445365.183469102</v>
      </c>
      <c r="D104" s="30">
        <f t="shared" ca="1" si="18"/>
        <v>62648256.947303191</v>
      </c>
      <c r="E104" s="30">
        <f t="shared" ca="1" si="18"/>
        <v>110961157.08022135</v>
      </c>
      <c r="F104" s="30">
        <f t="shared" ca="1" si="18"/>
        <v>238214987.05280066</v>
      </c>
      <c r="G104" s="30">
        <f t="shared" ca="1" si="18"/>
        <v>2408595.0700000003</v>
      </c>
      <c r="H104" s="31">
        <f t="shared" ca="1" si="17"/>
        <v>430678361.3337943</v>
      </c>
      <c r="J104" s="32">
        <f t="shared" ca="1" si="12"/>
        <v>3.8184795568875204E-2</v>
      </c>
      <c r="K104" s="32">
        <f t="shared" ca="1" si="12"/>
        <v>0.14546413883735407</v>
      </c>
      <c r="L104" s="32">
        <f t="shared" ca="1" si="12"/>
        <v>0.25764274930502412</v>
      </c>
      <c r="M104" s="32">
        <f t="shared" ca="1" si="12"/>
        <v>0.55311575514278921</v>
      </c>
      <c r="N104" s="32">
        <f t="shared" ca="1" si="12"/>
        <v>5.5925611459574478E-3</v>
      </c>
      <c r="O104" s="40">
        <f t="shared" ca="1" si="12"/>
        <v>1</v>
      </c>
    </row>
    <row r="105" spans="1:15" ht="12.75" customHeight="1" thickBot="1" x14ac:dyDescent="0.35">
      <c r="A105" s="46" t="s">
        <v>110</v>
      </c>
      <c r="B105" s="47"/>
      <c r="C105" s="41">
        <f ca="1">C104+C102+C101+C103</f>
        <v>69520938.263469085</v>
      </c>
      <c r="D105" s="41">
        <f ca="1">D104+D102+D101+D103</f>
        <v>303185026.74730313</v>
      </c>
      <c r="E105" s="41">
        <f ca="1">E104+E102+E101+E103</f>
        <v>111061168.88022135</v>
      </c>
      <c r="F105" s="41">
        <f ca="1">F104+F102+F101+F103</f>
        <v>429882202.91280067</v>
      </c>
      <c r="G105" s="41">
        <f ca="1">G104+G102+G101+G103</f>
        <v>2408595.0700000003</v>
      </c>
      <c r="H105" s="41">
        <f t="shared" ca="1" si="17"/>
        <v>916057931.87379432</v>
      </c>
      <c r="J105" s="42">
        <f t="shared" ca="1" si="12"/>
        <v>7.5891421103973386E-2</v>
      </c>
      <c r="K105" s="42">
        <f t="shared" ca="1" si="12"/>
        <v>0.33096708865032026</v>
      </c>
      <c r="L105" s="42">
        <f t="shared" ca="1" si="12"/>
        <v>0.12123814992032872</v>
      </c>
      <c r="M105" s="42">
        <f t="shared" ca="1" si="12"/>
        <v>0.46927403601372419</v>
      </c>
      <c r="N105" s="42">
        <f t="shared" ca="1" si="12"/>
        <v>2.6293043116533306E-3</v>
      </c>
      <c r="O105" s="42">
        <f t="shared" ca="1" si="12"/>
        <v>1</v>
      </c>
    </row>
    <row r="106" spans="1:15" ht="12.75" customHeight="1" x14ac:dyDescent="0.3">
      <c r="A106" s="13" t="s">
        <v>111</v>
      </c>
      <c r="B106" s="14">
        <v>702</v>
      </c>
      <c r="C106" s="15">
        <f t="shared" ref="C106:G114" ca="1" si="19">IFERROR(INDIRECT("'"&amp;C$6&amp;"'!"&amp;ADDRESS(MATCH(IF($C$4="Tüm Şirketler",9003,IF($C$4="Hayatdışı Sigorta Şirketleri",9000,9001)),INDIRECT("'"&amp;C$6&amp;"'!$B$1:$B$1095"),0),MATCH($B106,INDIRECT("'"&amp;C$6&amp;"'!5:5"),0))),0)</f>
        <v>798003723.13910639</v>
      </c>
      <c r="D106" s="15">
        <f t="shared" ca="1" si="19"/>
        <v>779834530.46640611</v>
      </c>
      <c r="E106" s="15">
        <f t="shared" ca="1" si="19"/>
        <v>140031694.23926398</v>
      </c>
      <c r="F106" s="15">
        <f t="shared" ca="1" si="19"/>
        <v>3345052221.8986502</v>
      </c>
      <c r="G106" s="15">
        <f t="shared" ca="1" si="19"/>
        <v>76575772.342500001</v>
      </c>
      <c r="H106" s="16">
        <f t="shared" ca="1" si="17"/>
        <v>5139497942.085927</v>
      </c>
      <c r="J106" s="17">
        <f t="shared" ca="1" si="12"/>
        <v>0.15526880876913574</v>
      </c>
      <c r="K106" s="17">
        <f t="shared" ca="1" si="12"/>
        <v>0.15173360107425218</v>
      </c>
      <c r="L106" s="17">
        <f t="shared" ca="1" si="12"/>
        <v>2.7246181595401212E-2</v>
      </c>
      <c r="M106" s="17">
        <f t="shared" ca="1" si="12"/>
        <v>0.65085194304816096</v>
      </c>
      <c r="N106" s="17">
        <f t="shared" ca="1" si="12"/>
        <v>1.489946551304986E-2</v>
      </c>
      <c r="O106" s="18">
        <f t="shared" ca="1" si="12"/>
        <v>1</v>
      </c>
    </row>
    <row r="107" spans="1:15" ht="12.75" customHeight="1" x14ac:dyDescent="0.3">
      <c r="A107" s="43" t="s">
        <v>112</v>
      </c>
      <c r="B107" s="29">
        <v>748</v>
      </c>
      <c r="C107" s="30">
        <f t="shared" ca="1" si="19"/>
        <v>0</v>
      </c>
      <c r="D107" s="30">
        <f t="shared" ca="1" si="19"/>
        <v>47665.49</v>
      </c>
      <c r="E107" s="30">
        <f t="shared" ca="1" si="19"/>
        <v>325740368.94999999</v>
      </c>
      <c r="F107" s="30">
        <f t="shared" ca="1" si="19"/>
        <v>2250</v>
      </c>
      <c r="G107" s="30">
        <f t="shared" ca="1" si="19"/>
        <v>0</v>
      </c>
      <c r="H107" s="31">
        <f t="shared" ca="1" si="17"/>
        <v>325790284.44</v>
      </c>
      <c r="J107" s="32">
        <f t="shared" ca="1" si="12"/>
        <v>0</v>
      </c>
      <c r="K107" s="32">
        <f t="shared" ca="1" si="12"/>
        <v>1.4630727887399121E-4</v>
      </c>
      <c r="L107" s="32">
        <f t="shared" ca="1" si="12"/>
        <v>0.99984678643782821</v>
      </c>
      <c r="M107" s="32">
        <f t="shared" ca="1" si="12"/>
        <v>6.9062832977586139E-6</v>
      </c>
      <c r="N107" s="32">
        <f t="shared" ca="1" si="12"/>
        <v>0</v>
      </c>
      <c r="O107" s="40">
        <f t="shared" ca="1" si="12"/>
        <v>1</v>
      </c>
    </row>
    <row r="108" spans="1:15" ht="12.75" customHeight="1" x14ac:dyDescent="0.3">
      <c r="A108" s="43" t="s">
        <v>113</v>
      </c>
      <c r="B108" s="29">
        <v>749</v>
      </c>
      <c r="C108" s="30">
        <f t="shared" ca="1" si="19"/>
        <v>0</v>
      </c>
      <c r="D108" s="30">
        <f t="shared" ca="1" si="19"/>
        <v>0</v>
      </c>
      <c r="E108" s="30">
        <f t="shared" ca="1" si="19"/>
        <v>5739118.1600000001</v>
      </c>
      <c r="F108" s="30">
        <f t="shared" ca="1" si="19"/>
        <v>0</v>
      </c>
      <c r="G108" s="30">
        <f t="shared" ca="1" si="19"/>
        <v>0</v>
      </c>
      <c r="H108" s="31">
        <f t="shared" ca="1" si="17"/>
        <v>5739118.1600000001</v>
      </c>
      <c r="J108" s="32">
        <f t="shared" ref="J108:O133" ca="1" si="20">IF($H108=0,0,C108/$H108)</f>
        <v>0</v>
      </c>
      <c r="K108" s="32">
        <f t="shared" ca="1" si="20"/>
        <v>0</v>
      </c>
      <c r="L108" s="32">
        <f t="shared" ca="1" si="20"/>
        <v>1</v>
      </c>
      <c r="M108" s="32">
        <f t="shared" ca="1" si="20"/>
        <v>0</v>
      </c>
      <c r="N108" s="32">
        <f t="shared" ca="1" si="20"/>
        <v>0</v>
      </c>
      <c r="O108" s="40">
        <f t="shared" ca="1" si="20"/>
        <v>1</v>
      </c>
    </row>
    <row r="109" spans="1:15" ht="12.75" customHeight="1" x14ac:dyDescent="0.3">
      <c r="A109" s="43" t="s">
        <v>114</v>
      </c>
      <c r="B109" s="29">
        <v>752</v>
      </c>
      <c r="C109" s="30">
        <f t="shared" ca="1" si="19"/>
        <v>0</v>
      </c>
      <c r="D109" s="30">
        <f t="shared" ca="1" si="19"/>
        <v>0</v>
      </c>
      <c r="E109" s="30">
        <f t="shared" ca="1" si="19"/>
        <v>0</v>
      </c>
      <c r="F109" s="30">
        <f t="shared" ca="1" si="19"/>
        <v>0</v>
      </c>
      <c r="G109" s="30">
        <f t="shared" ca="1" si="19"/>
        <v>0</v>
      </c>
      <c r="H109" s="31">
        <f t="shared" ca="1" si="17"/>
        <v>0</v>
      </c>
      <c r="J109" s="32">
        <f t="shared" ca="1" si="20"/>
        <v>0</v>
      </c>
      <c r="K109" s="32">
        <f t="shared" ca="1" si="20"/>
        <v>0</v>
      </c>
      <c r="L109" s="32">
        <f t="shared" ca="1" si="20"/>
        <v>0</v>
      </c>
      <c r="M109" s="32">
        <f t="shared" ca="1" si="20"/>
        <v>0</v>
      </c>
      <c r="N109" s="32">
        <f t="shared" ca="1" si="20"/>
        <v>0</v>
      </c>
      <c r="O109" s="40">
        <f t="shared" ca="1" si="20"/>
        <v>0</v>
      </c>
    </row>
    <row r="110" spans="1:15" ht="12.75" customHeight="1" x14ac:dyDescent="0.3">
      <c r="A110" s="43" t="s">
        <v>115</v>
      </c>
      <c r="B110" s="29">
        <v>753</v>
      </c>
      <c r="C110" s="30">
        <f t="shared" ca="1" si="19"/>
        <v>0</v>
      </c>
      <c r="D110" s="30">
        <f t="shared" ca="1" si="19"/>
        <v>0</v>
      </c>
      <c r="E110" s="30">
        <f t="shared" ca="1" si="19"/>
        <v>0</v>
      </c>
      <c r="F110" s="30">
        <f t="shared" ca="1" si="19"/>
        <v>0</v>
      </c>
      <c r="G110" s="30">
        <f t="shared" ca="1" si="19"/>
        <v>0</v>
      </c>
      <c r="H110" s="31">
        <f t="shared" ca="1" si="17"/>
        <v>0</v>
      </c>
      <c r="J110" s="32">
        <f t="shared" ca="1" si="20"/>
        <v>0</v>
      </c>
      <c r="K110" s="32">
        <f t="shared" ca="1" si="20"/>
        <v>0</v>
      </c>
      <c r="L110" s="32">
        <f t="shared" ca="1" si="20"/>
        <v>0</v>
      </c>
      <c r="M110" s="32">
        <f t="shared" ca="1" si="20"/>
        <v>0</v>
      </c>
      <c r="N110" s="32">
        <f t="shared" ca="1" si="20"/>
        <v>0</v>
      </c>
      <c r="O110" s="40">
        <f t="shared" ca="1" si="20"/>
        <v>0</v>
      </c>
    </row>
    <row r="111" spans="1:15" ht="12.75" customHeight="1" x14ac:dyDescent="0.3">
      <c r="A111" s="43" t="s">
        <v>116</v>
      </c>
      <c r="B111" s="29">
        <v>754</v>
      </c>
      <c r="C111" s="30">
        <f t="shared" ca="1" si="19"/>
        <v>156272.4</v>
      </c>
      <c r="D111" s="30">
        <f t="shared" ca="1" si="19"/>
        <v>3072315.709999999</v>
      </c>
      <c r="E111" s="30">
        <f t="shared" ca="1" si="19"/>
        <v>2107080.9</v>
      </c>
      <c r="F111" s="30">
        <f t="shared" ca="1" si="19"/>
        <v>210540.76</v>
      </c>
      <c r="G111" s="30">
        <f t="shared" ca="1" si="19"/>
        <v>0</v>
      </c>
      <c r="H111" s="31">
        <f t="shared" ca="1" si="17"/>
        <v>5546209.7699999986</v>
      </c>
      <c r="J111" s="32">
        <f t="shared" ca="1" si="20"/>
        <v>2.8176431559673955E-2</v>
      </c>
      <c r="K111" s="32">
        <f t="shared" ca="1" si="20"/>
        <v>0.55394870324207013</v>
      </c>
      <c r="L111" s="32">
        <f t="shared" ca="1" si="20"/>
        <v>0.37991366850157932</v>
      </c>
      <c r="M111" s="32">
        <f t="shared" ca="1" si="20"/>
        <v>3.7961196696676705E-2</v>
      </c>
      <c r="N111" s="32">
        <f t="shared" ca="1" si="20"/>
        <v>0</v>
      </c>
      <c r="O111" s="40">
        <f t="shared" ca="1" si="20"/>
        <v>1</v>
      </c>
    </row>
    <row r="112" spans="1:15" ht="12.75" customHeight="1" x14ac:dyDescent="0.3">
      <c r="A112" s="43" t="s">
        <v>117</v>
      </c>
      <c r="B112" s="29">
        <v>757</v>
      </c>
      <c r="C112" s="30">
        <f t="shared" ca="1" si="19"/>
        <v>0</v>
      </c>
      <c r="D112" s="30">
        <f t="shared" ca="1" si="19"/>
        <v>948242.979999998</v>
      </c>
      <c r="E112" s="30">
        <f t="shared" ca="1" si="19"/>
        <v>0</v>
      </c>
      <c r="F112" s="30">
        <f t="shared" ca="1" si="19"/>
        <v>0</v>
      </c>
      <c r="G112" s="30">
        <f t="shared" ca="1" si="19"/>
        <v>0</v>
      </c>
      <c r="H112" s="31">
        <f t="shared" ca="1" si="17"/>
        <v>948242.979999998</v>
      </c>
      <c r="J112" s="32">
        <f t="shared" ca="1" si="20"/>
        <v>0</v>
      </c>
      <c r="K112" s="32">
        <f t="shared" ca="1" si="20"/>
        <v>1</v>
      </c>
      <c r="L112" s="32">
        <f t="shared" ca="1" si="20"/>
        <v>0</v>
      </c>
      <c r="M112" s="32">
        <f t="shared" ca="1" si="20"/>
        <v>0</v>
      </c>
      <c r="N112" s="32">
        <f t="shared" ca="1" si="20"/>
        <v>0</v>
      </c>
      <c r="O112" s="40">
        <f t="shared" ca="1" si="20"/>
        <v>1</v>
      </c>
    </row>
    <row r="113" spans="1:15" ht="12.75" customHeight="1" x14ac:dyDescent="0.3">
      <c r="A113" s="43" t="s">
        <v>118</v>
      </c>
      <c r="B113" s="29">
        <v>758</v>
      </c>
      <c r="C113" s="30">
        <f t="shared" ca="1" si="19"/>
        <v>15265319.80404</v>
      </c>
      <c r="D113" s="30">
        <f t="shared" ca="1" si="19"/>
        <v>3644612.6918539978</v>
      </c>
      <c r="E113" s="30">
        <f t="shared" ca="1" si="19"/>
        <v>20065427.96553719</v>
      </c>
      <c r="F113" s="30">
        <f t="shared" ca="1" si="19"/>
        <v>685508.2787299999</v>
      </c>
      <c r="G113" s="30">
        <f t="shared" ca="1" si="19"/>
        <v>0</v>
      </c>
      <c r="H113" s="31">
        <f t="shared" ca="1" si="17"/>
        <v>39660868.740161188</v>
      </c>
      <c r="J113" s="32">
        <f t="shared" ca="1" si="20"/>
        <v>0.38489625388820869</v>
      </c>
      <c r="K113" s="32">
        <f t="shared" ca="1" si="20"/>
        <v>9.1894424091709531E-2</v>
      </c>
      <c r="L113" s="32">
        <f t="shared" ca="1" si="20"/>
        <v>0.5059250743345074</v>
      </c>
      <c r="M113" s="32">
        <f t="shared" ca="1" si="20"/>
        <v>1.7284247685574371E-2</v>
      </c>
      <c r="N113" s="32">
        <f t="shared" ca="1" si="20"/>
        <v>0</v>
      </c>
      <c r="O113" s="40">
        <f t="shared" ca="1" si="20"/>
        <v>1</v>
      </c>
    </row>
    <row r="114" spans="1:15" ht="12.75" customHeight="1" x14ac:dyDescent="0.3">
      <c r="A114" s="43" t="s">
        <v>119</v>
      </c>
      <c r="B114" s="29">
        <v>759</v>
      </c>
      <c r="C114" s="30">
        <f t="shared" ca="1" si="19"/>
        <v>130717315.01000002</v>
      </c>
      <c r="D114" s="30">
        <f t="shared" ca="1" si="19"/>
        <v>262736507.29152849</v>
      </c>
      <c r="E114" s="30">
        <f t="shared" ca="1" si="19"/>
        <v>33971632.438824147</v>
      </c>
      <c r="F114" s="30">
        <f t="shared" ca="1" si="19"/>
        <v>37834960.059999995</v>
      </c>
      <c r="G114" s="30">
        <f t="shared" ca="1" si="19"/>
        <v>55108253.560000002</v>
      </c>
      <c r="H114" s="31">
        <f t="shared" ca="1" si="17"/>
        <v>520368668.36035264</v>
      </c>
      <c r="J114" s="32">
        <f t="shared" ca="1" si="20"/>
        <v>0.25120135580391811</v>
      </c>
      <c r="K114" s="32">
        <f t="shared" ca="1" si="20"/>
        <v>0.50490454799939033</v>
      </c>
      <c r="L114" s="32">
        <f t="shared" ca="1" si="20"/>
        <v>6.5283777645311583E-2</v>
      </c>
      <c r="M114" s="32">
        <f t="shared" ca="1" si="20"/>
        <v>7.2707990239334469E-2</v>
      </c>
      <c r="N114" s="32">
        <f t="shared" ca="1" si="20"/>
        <v>0.10590232831204553</v>
      </c>
      <c r="O114" s="40">
        <f t="shared" ca="1" si="20"/>
        <v>1</v>
      </c>
    </row>
    <row r="115" spans="1:15" ht="12.75" customHeight="1" thickBot="1" x14ac:dyDescent="0.35">
      <c r="A115" s="48" t="s">
        <v>120</v>
      </c>
      <c r="B115" s="49"/>
      <c r="C115" s="26">
        <f ca="1">SUM(C106:C114)</f>
        <v>944142630.35314631</v>
      </c>
      <c r="D115" s="26">
        <f ca="1">SUM(D106:D114)</f>
        <v>1050283874.6297886</v>
      </c>
      <c r="E115" s="26">
        <f ca="1">SUM(E106:E114)</f>
        <v>527655322.65362525</v>
      </c>
      <c r="F115" s="26">
        <f ca="1">SUM(F106:F114)</f>
        <v>3383785480.9973803</v>
      </c>
      <c r="G115" s="26">
        <f ca="1">SUM(G106:G114)</f>
        <v>131684025.9025</v>
      </c>
      <c r="H115" s="26">
        <f t="shared" ca="1" si="17"/>
        <v>6037551334.5364408</v>
      </c>
      <c r="J115" s="27">
        <f t="shared" ca="1" si="20"/>
        <v>0.15637840211020532</v>
      </c>
      <c r="K115" s="27">
        <f t="shared" ca="1" si="20"/>
        <v>0.17395858294767255</v>
      </c>
      <c r="L115" s="27">
        <f t="shared" ca="1" si="20"/>
        <v>8.7395583642542768E-2</v>
      </c>
      <c r="M115" s="27">
        <f t="shared" ca="1" si="20"/>
        <v>0.56045659796566927</v>
      </c>
      <c r="N115" s="27">
        <f t="shared" ca="1" si="20"/>
        <v>2.1810833333909967E-2</v>
      </c>
      <c r="O115" s="27">
        <f t="shared" ca="1" si="20"/>
        <v>1</v>
      </c>
    </row>
    <row r="116" spans="1:15" ht="12.75" customHeight="1" x14ac:dyDescent="0.3">
      <c r="A116" s="28" t="s">
        <v>121</v>
      </c>
      <c r="B116" s="29">
        <v>760</v>
      </c>
      <c r="C116" s="30">
        <f ca="1">IFERROR(INDIRECT("'"&amp;C$6&amp;"'!"&amp;ADDRESS(MATCH(IF($C$4="Tüm Şirketler",9003,IF($C$4="Hayatdışı Sigorta Şirketleri",9000,9001)),INDIRECT("'"&amp;C$6&amp;"'!$B$1:$B$1095"),0),MATCH($B116,INDIRECT("'"&amp;C$6&amp;"'!5:5"),0))),0)</f>
        <v>189701303.93785366</v>
      </c>
      <c r="D116" s="30">
        <f ca="1">IFERROR(INDIRECT("'"&amp;D$6&amp;"'!"&amp;ADDRESS(MATCH(IF($C$4="Tüm Şirketler",9003,IF($C$4="Hayatdışı Sigorta Şirketleri",9000,9001)),INDIRECT("'"&amp;D$6&amp;"'!$B$1:$B$1095"),0),MATCH($B116,INDIRECT("'"&amp;D$6&amp;"'!5:5"),0))),0)</f>
        <v>3489203739.7907419</v>
      </c>
      <c r="E116" s="30">
        <f ca="1">IFERROR(INDIRECT("'"&amp;E$6&amp;"'!"&amp;ADDRESS(MATCH(IF($C$4="Tüm Şirketler",9003,IF($C$4="Hayatdışı Sigorta Şirketleri",9000,9001)),INDIRECT("'"&amp;E$6&amp;"'!$B$1:$B$1095"),0),MATCH($B116,INDIRECT("'"&amp;E$6&amp;"'!5:5"),0))),0)</f>
        <v>1099356248.0300195</v>
      </c>
      <c r="F116" s="30">
        <f ca="1">IFERROR(INDIRECT("'"&amp;F$6&amp;"'!"&amp;ADDRESS(MATCH(IF($C$4="Tüm Şirketler",9003,IF($C$4="Hayatdışı Sigorta Şirketleri",9000,9001)),INDIRECT("'"&amp;F$6&amp;"'!$B$1:$B$1095"),0),MATCH($B116,INDIRECT("'"&amp;F$6&amp;"'!5:5"),0))),0)</f>
        <v>579319713.66087699</v>
      </c>
      <c r="G116" s="30">
        <f ca="1">IFERROR(INDIRECT("'"&amp;G$6&amp;"'!"&amp;ADDRESS(MATCH(IF($C$4="Tüm Şirketler",9003,IF($C$4="Hayatdışı Sigorta Şirketleri",9000,9001)),INDIRECT("'"&amp;G$6&amp;"'!$B$1:$B$1095"),0),MATCH($B116,INDIRECT("'"&amp;G$6&amp;"'!5:5"),0))),0)</f>
        <v>8332476.0200000508</v>
      </c>
      <c r="H116" s="31">
        <f t="shared" ca="1" si="17"/>
        <v>5365913481.4394932</v>
      </c>
      <c r="J116" s="32">
        <f t="shared" ca="1" si="20"/>
        <v>3.5353030680428194E-2</v>
      </c>
      <c r="K116" s="32">
        <f t="shared" ca="1" si="20"/>
        <v>0.65025344740644353</v>
      </c>
      <c r="L116" s="32">
        <f t="shared" ca="1" si="20"/>
        <v>0.20487774389815533</v>
      </c>
      <c r="M116" s="32">
        <f t="shared" ca="1" si="20"/>
        <v>0.107962924796444</v>
      </c>
      <c r="N116" s="32">
        <f t="shared" ca="1" si="20"/>
        <v>1.5528532185287358E-3</v>
      </c>
      <c r="O116" s="40">
        <f t="shared" ca="1" si="20"/>
        <v>1</v>
      </c>
    </row>
    <row r="117" spans="1:15" ht="12.75" customHeight="1" thickBot="1" x14ac:dyDescent="0.35">
      <c r="A117" s="46" t="s">
        <v>122</v>
      </c>
      <c r="B117" s="47"/>
      <c r="C117" s="41">
        <f ca="1">C116</f>
        <v>189701303.93785366</v>
      </c>
      <c r="D117" s="41">
        <f ca="1">D116</f>
        <v>3489203739.7907419</v>
      </c>
      <c r="E117" s="41">
        <f ca="1">E116</f>
        <v>1099356248.0300195</v>
      </c>
      <c r="F117" s="41">
        <f ca="1">F116</f>
        <v>579319713.66087699</v>
      </c>
      <c r="G117" s="41">
        <f ca="1">G116</f>
        <v>8332476.0200000508</v>
      </c>
      <c r="H117" s="41">
        <f t="shared" ca="1" si="17"/>
        <v>5365913481.4394932</v>
      </c>
      <c r="J117" s="42">
        <f t="shared" ca="1" si="20"/>
        <v>3.5353030680428194E-2</v>
      </c>
      <c r="K117" s="42">
        <f t="shared" ca="1" si="20"/>
        <v>0.65025344740644353</v>
      </c>
      <c r="L117" s="42">
        <f t="shared" ca="1" si="20"/>
        <v>0.20487774389815533</v>
      </c>
      <c r="M117" s="42">
        <f t="shared" ca="1" si="20"/>
        <v>0.107962924796444</v>
      </c>
      <c r="N117" s="42">
        <f t="shared" ca="1" si="20"/>
        <v>1.5528532185287358E-3</v>
      </c>
      <c r="O117" s="42">
        <f t="shared" ca="1" si="20"/>
        <v>1</v>
      </c>
    </row>
    <row r="118" spans="1:15" ht="12.75" customHeight="1" x14ac:dyDescent="0.3">
      <c r="A118" s="13" t="s">
        <v>123</v>
      </c>
      <c r="B118" s="14">
        <v>789</v>
      </c>
      <c r="C118" s="15">
        <f t="shared" ref="C118:G119" ca="1" si="21">IFERROR(INDIRECT("'"&amp;C$6&amp;"'!"&amp;ADDRESS(MATCH(IF($C$4="Tüm Şirketler",9003,IF($C$4="Hayatdışı Sigorta Şirketleri",9000,9001)),INDIRECT("'"&amp;C$6&amp;"'!$B$1:$B$1095"),0),MATCH($B118,INDIRECT("'"&amp;C$6&amp;"'!5:5"),0))),0)</f>
        <v>1783251.2899999998</v>
      </c>
      <c r="D118" s="15">
        <f t="shared" ca="1" si="21"/>
        <v>2090791326.9100015</v>
      </c>
      <c r="E118" s="15">
        <f t="shared" ca="1" si="21"/>
        <v>2131659.13</v>
      </c>
      <c r="F118" s="15">
        <f t="shared" ca="1" si="21"/>
        <v>246575383.08999988</v>
      </c>
      <c r="G118" s="15">
        <f t="shared" ca="1" si="21"/>
        <v>2720705.9</v>
      </c>
      <c r="H118" s="16">
        <f t="shared" ca="1" si="17"/>
        <v>2344002326.3200016</v>
      </c>
      <c r="J118" s="17">
        <f t="shared" ca="1" si="20"/>
        <v>7.6077197960790406E-4</v>
      </c>
      <c r="K118" s="17">
        <f t="shared" ca="1" si="20"/>
        <v>0.89197493681350903</v>
      </c>
      <c r="L118" s="17">
        <f t="shared" ca="1" si="20"/>
        <v>9.0940998908760774E-4</v>
      </c>
      <c r="M118" s="17">
        <f t="shared" ca="1" si="20"/>
        <v>0.10519417166155901</v>
      </c>
      <c r="N118" s="17">
        <f t="shared" ca="1" si="20"/>
        <v>1.1607095562364091E-3</v>
      </c>
      <c r="O118" s="18">
        <f t="shared" ca="1" si="20"/>
        <v>1</v>
      </c>
    </row>
    <row r="119" spans="1:15" ht="12.75" customHeight="1" x14ac:dyDescent="0.3">
      <c r="A119" s="19" t="s">
        <v>124</v>
      </c>
      <c r="B119" s="20">
        <v>798</v>
      </c>
      <c r="C119" s="21">
        <f t="shared" ca="1" si="21"/>
        <v>1888.46</v>
      </c>
      <c r="D119" s="21">
        <f t="shared" ca="1" si="21"/>
        <v>652292.47</v>
      </c>
      <c r="E119" s="21">
        <f t="shared" ca="1" si="21"/>
        <v>124</v>
      </c>
      <c r="F119" s="21">
        <f t="shared" ca="1" si="21"/>
        <v>75596.180000000008</v>
      </c>
      <c r="G119" s="21">
        <f t="shared" ca="1" si="21"/>
        <v>0</v>
      </c>
      <c r="H119" s="22">
        <f t="shared" ca="1" si="17"/>
        <v>729901.11</v>
      </c>
      <c r="J119" s="23">
        <f t="shared" ca="1" si="20"/>
        <v>2.5872819949540838E-3</v>
      </c>
      <c r="K119" s="23">
        <f t="shared" ca="1" si="20"/>
        <v>0.89367239077085381</v>
      </c>
      <c r="L119" s="23">
        <f t="shared" ca="1" si="20"/>
        <v>1.6988602743733325E-4</v>
      </c>
      <c r="M119" s="23">
        <f t="shared" ca="1" si="20"/>
        <v>0.10357044120675472</v>
      </c>
      <c r="N119" s="23">
        <f t="shared" ca="1" si="20"/>
        <v>0</v>
      </c>
      <c r="O119" s="24">
        <f t="shared" ca="1" si="20"/>
        <v>1</v>
      </c>
    </row>
    <row r="120" spans="1:15" ht="12.75" customHeight="1" thickBot="1" x14ac:dyDescent="0.35">
      <c r="A120" s="48" t="s">
        <v>125</v>
      </c>
      <c r="B120" s="49"/>
      <c r="C120" s="26">
        <f ca="1">SUM(C118:C119)</f>
        <v>1785139.7499999998</v>
      </c>
      <c r="D120" s="26">
        <f ca="1">SUM(D118:D119)</f>
        <v>2091443619.3800015</v>
      </c>
      <c r="E120" s="26">
        <f ca="1">SUM(E118:E119)</f>
        <v>2131783.13</v>
      </c>
      <c r="F120" s="26">
        <f ca="1">SUM(F118:F119)</f>
        <v>246650979.26999989</v>
      </c>
      <c r="G120" s="26">
        <f ca="1">SUM(G118:G119)</f>
        <v>2720705.9</v>
      </c>
      <c r="H120" s="26">
        <f t="shared" ca="1" si="17"/>
        <v>2344732227.4300017</v>
      </c>
      <c r="J120" s="27">
        <f t="shared" ca="1" si="20"/>
        <v>7.6134056124466023E-4</v>
      </c>
      <c r="K120" s="27">
        <f t="shared" ca="1" si="20"/>
        <v>0.89197546522076721</v>
      </c>
      <c r="L120" s="27">
        <f t="shared" ca="1" si="20"/>
        <v>9.0917977970413717E-4</v>
      </c>
      <c r="M120" s="27">
        <f t="shared" ca="1" si="20"/>
        <v>0.10519366620398587</v>
      </c>
      <c r="N120" s="27">
        <f t="shared" ca="1" si="20"/>
        <v>1.1603482342979919E-3</v>
      </c>
      <c r="O120" s="27">
        <f t="shared" ca="1" si="20"/>
        <v>1</v>
      </c>
    </row>
    <row r="121" spans="1:15" ht="12.75" customHeight="1" x14ac:dyDescent="0.3">
      <c r="A121" s="13" t="s">
        <v>126</v>
      </c>
      <c r="B121" s="14">
        <v>790</v>
      </c>
      <c r="C121" s="15">
        <f t="shared" ref="C121:G129" ca="1" si="22">IFERROR(INDIRECT("'"&amp;C$6&amp;"'!"&amp;ADDRESS(MATCH(IF($C$4="Tüm Şirketler",9003,IF($C$4="Hayatdışı Sigorta Şirketleri",9000,9001)),INDIRECT("'"&amp;C$6&amp;"'!$B$1:$B$1095"),0),MATCH($B121,INDIRECT("'"&amp;C$6&amp;"'!5:5"),0))),0)</f>
        <v>16648851.399999999</v>
      </c>
      <c r="D121" s="15">
        <f t="shared" ca="1" si="22"/>
        <v>11127958.709999993</v>
      </c>
      <c r="E121" s="15">
        <f t="shared" ca="1" si="22"/>
        <v>17615479.709999993</v>
      </c>
      <c r="F121" s="15">
        <f t="shared" ca="1" si="22"/>
        <v>1113615.29</v>
      </c>
      <c r="G121" s="15">
        <f t="shared" ca="1" si="22"/>
        <v>0</v>
      </c>
      <c r="H121" s="16">
        <f t="shared" ca="1" si="17"/>
        <v>46505905.109999985</v>
      </c>
      <c r="J121" s="17">
        <f t="shared" ca="1" si="20"/>
        <v>0.35799435277349456</v>
      </c>
      <c r="K121" s="17">
        <f t="shared" ca="1" si="20"/>
        <v>0.23928055337659027</v>
      </c>
      <c r="L121" s="17">
        <f t="shared" ca="1" si="20"/>
        <v>0.37877941883582877</v>
      </c>
      <c r="M121" s="17">
        <f t="shared" ca="1" si="20"/>
        <v>2.3945675014086409E-2</v>
      </c>
      <c r="N121" s="17">
        <f t="shared" ca="1" si="20"/>
        <v>0</v>
      </c>
      <c r="O121" s="18">
        <f t="shared" ca="1" si="20"/>
        <v>1</v>
      </c>
    </row>
    <row r="122" spans="1:15" ht="12.75" customHeight="1" x14ac:dyDescent="0.3">
      <c r="A122" s="43" t="s">
        <v>127</v>
      </c>
      <c r="B122" s="29">
        <v>791</v>
      </c>
      <c r="C122" s="30">
        <f t="shared" ca="1" si="22"/>
        <v>19852241911.380188</v>
      </c>
      <c r="D122" s="30">
        <f t="shared" ca="1" si="22"/>
        <v>20624501360.486031</v>
      </c>
      <c r="E122" s="30">
        <f t="shared" ca="1" si="22"/>
        <v>113489178459.21069</v>
      </c>
      <c r="F122" s="30">
        <f t="shared" ca="1" si="22"/>
        <v>1085213750.8546934</v>
      </c>
      <c r="G122" s="30">
        <f t="shared" ca="1" si="22"/>
        <v>984394242.49983037</v>
      </c>
      <c r="H122" s="31">
        <f t="shared" ca="1" si="17"/>
        <v>156035529724.43143</v>
      </c>
      <c r="J122" s="32">
        <f t="shared" ca="1" si="20"/>
        <v>0.12722898397845989</v>
      </c>
      <c r="K122" s="32">
        <f t="shared" ca="1" si="20"/>
        <v>0.13217823784691987</v>
      </c>
      <c r="L122" s="32">
        <f t="shared" ca="1" si="20"/>
        <v>0.72732908113709571</v>
      </c>
      <c r="M122" s="32">
        <f t="shared" ca="1" si="20"/>
        <v>6.9549143888654671E-3</v>
      </c>
      <c r="N122" s="32">
        <f t="shared" ca="1" si="20"/>
        <v>6.3087826486591392E-3</v>
      </c>
      <c r="O122" s="40">
        <f t="shared" ca="1" si="20"/>
        <v>1</v>
      </c>
    </row>
    <row r="123" spans="1:15" ht="12.75" customHeight="1" x14ac:dyDescent="0.3">
      <c r="A123" s="43" t="s">
        <v>128</v>
      </c>
      <c r="B123" s="29">
        <v>792</v>
      </c>
      <c r="C123" s="30">
        <f t="shared" ca="1" si="22"/>
        <v>0</v>
      </c>
      <c r="D123" s="30">
        <f t="shared" ca="1" si="22"/>
        <v>0</v>
      </c>
      <c r="E123" s="30">
        <f t="shared" ca="1" si="22"/>
        <v>0</v>
      </c>
      <c r="F123" s="30">
        <f t="shared" ca="1" si="22"/>
        <v>0</v>
      </c>
      <c r="G123" s="30">
        <f t="shared" ca="1" si="22"/>
        <v>0</v>
      </c>
      <c r="H123" s="31">
        <f t="shared" ca="1" si="17"/>
        <v>0</v>
      </c>
      <c r="J123" s="32">
        <f t="shared" ca="1" si="20"/>
        <v>0</v>
      </c>
      <c r="K123" s="32">
        <f t="shared" ca="1" si="20"/>
        <v>0</v>
      </c>
      <c r="L123" s="32">
        <f t="shared" ca="1" si="20"/>
        <v>0</v>
      </c>
      <c r="M123" s="32">
        <f t="shared" ca="1" si="20"/>
        <v>0</v>
      </c>
      <c r="N123" s="32">
        <f t="shared" ca="1" si="20"/>
        <v>0</v>
      </c>
      <c r="O123" s="40">
        <f t="shared" ca="1" si="20"/>
        <v>0</v>
      </c>
    </row>
    <row r="124" spans="1:15" ht="12.75" customHeight="1" x14ac:dyDescent="0.3">
      <c r="A124" s="43" t="s">
        <v>129</v>
      </c>
      <c r="B124" s="29">
        <v>793</v>
      </c>
      <c r="C124" s="30">
        <f t="shared" ca="1" si="22"/>
        <v>0</v>
      </c>
      <c r="D124" s="30">
        <f t="shared" ca="1" si="22"/>
        <v>0</v>
      </c>
      <c r="E124" s="30">
        <f t="shared" ca="1" si="22"/>
        <v>0</v>
      </c>
      <c r="F124" s="30">
        <f t="shared" ca="1" si="22"/>
        <v>0</v>
      </c>
      <c r="G124" s="30">
        <f t="shared" ca="1" si="22"/>
        <v>0</v>
      </c>
      <c r="H124" s="31">
        <f t="shared" ca="1" si="17"/>
        <v>0</v>
      </c>
      <c r="J124" s="32">
        <f t="shared" ca="1" si="20"/>
        <v>0</v>
      </c>
      <c r="K124" s="32">
        <f t="shared" ca="1" si="20"/>
        <v>0</v>
      </c>
      <c r="L124" s="32">
        <f t="shared" ca="1" si="20"/>
        <v>0</v>
      </c>
      <c r="M124" s="32">
        <f t="shared" ca="1" si="20"/>
        <v>0</v>
      </c>
      <c r="N124" s="32">
        <f t="shared" ca="1" si="20"/>
        <v>0</v>
      </c>
      <c r="O124" s="40">
        <f t="shared" ca="1" si="20"/>
        <v>0</v>
      </c>
    </row>
    <row r="125" spans="1:15" ht="12.75" customHeight="1" x14ac:dyDescent="0.3">
      <c r="A125" s="43" t="s">
        <v>130</v>
      </c>
      <c r="B125" s="29">
        <v>794</v>
      </c>
      <c r="C125" s="30">
        <f t="shared" ca="1" si="22"/>
        <v>0</v>
      </c>
      <c r="D125" s="30">
        <f t="shared" ca="1" si="22"/>
        <v>0</v>
      </c>
      <c r="E125" s="30">
        <f t="shared" ca="1" si="22"/>
        <v>0</v>
      </c>
      <c r="F125" s="30">
        <f t="shared" ca="1" si="22"/>
        <v>0</v>
      </c>
      <c r="G125" s="30">
        <f t="shared" ca="1" si="22"/>
        <v>0</v>
      </c>
      <c r="H125" s="31">
        <f t="shared" ca="1" si="17"/>
        <v>0</v>
      </c>
      <c r="J125" s="32">
        <f t="shared" ca="1" si="20"/>
        <v>0</v>
      </c>
      <c r="K125" s="32">
        <f t="shared" ca="1" si="20"/>
        <v>0</v>
      </c>
      <c r="L125" s="32">
        <f t="shared" ca="1" si="20"/>
        <v>0</v>
      </c>
      <c r="M125" s="32">
        <f t="shared" ca="1" si="20"/>
        <v>0</v>
      </c>
      <c r="N125" s="32">
        <f t="shared" ca="1" si="20"/>
        <v>0</v>
      </c>
      <c r="O125" s="40">
        <f t="shared" ca="1" si="20"/>
        <v>0</v>
      </c>
    </row>
    <row r="126" spans="1:15" ht="12.75" customHeight="1" x14ac:dyDescent="0.3">
      <c r="A126" s="43" t="s">
        <v>131</v>
      </c>
      <c r="B126" s="29">
        <v>795</v>
      </c>
      <c r="C126" s="30">
        <f t="shared" ca="1" si="22"/>
        <v>0</v>
      </c>
      <c r="D126" s="30">
        <f t="shared" ca="1" si="22"/>
        <v>0</v>
      </c>
      <c r="E126" s="30">
        <f t="shared" ca="1" si="22"/>
        <v>0</v>
      </c>
      <c r="F126" s="30">
        <f t="shared" ca="1" si="22"/>
        <v>0</v>
      </c>
      <c r="G126" s="30">
        <f t="shared" ca="1" si="22"/>
        <v>0</v>
      </c>
      <c r="H126" s="31">
        <f t="shared" ca="1" si="17"/>
        <v>0</v>
      </c>
      <c r="J126" s="32">
        <f t="shared" ca="1" si="20"/>
        <v>0</v>
      </c>
      <c r="K126" s="32">
        <f t="shared" ca="1" si="20"/>
        <v>0</v>
      </c>
      <c r="L126" s="32">
        <f t="shared" ca="1" si="20"/>
        <v>0</v>
      </c>
      <c r="M126" s="32">
        <f t="shared" ca="1" si="20"/>
        <v>0</v>
      </c>
      <c r="N126" s="32">
        <f t="shared" ca="1" si="20"/>
        <v>0</v>
      </c>
      <c r="O126" s="40">
        <f t="shared" ca="1" si="20"/>
        <v>0</v>
      </c>
    </row>
    <row r="127" spans="1:15" ht="12.75" customHeight="1" x14ac:dyDescent="0.3">
      <c r="A127" s="43" t="s">
        <v>20</v>
      </c>
      <c r="B127" s="29">
        <v>796</v>
      </c>
      <c r="C127" s="30">
        <f t="shared" ca="1" si="22"/>
        <v>0</v>
      </c>
      <c r="D127" s="30">
        <f t="shared" ca="1" si="22"/>
        <v>0</v>
      </c>
      <c r="E127" s="30">
        <f t="shared" ca="1" si="22"/>
        <v>0</v>
      </c>
      <c r="F127" s="30">
        <f t="shared" ca="1" si="22"/>
        <v>0</v>
      </c>
      <c r="G127" s="30">
        <f t="shared" ca="1" si="22"/>
        <v>0</v>
      </c>
      <c r="H127" s="31">
        <f t="shared" ca="1" si="17"/>
        <v>0</v>
      </c>
      <c r="J127" s="32">
        <f t="shared" ca="1" si="20"/>
        <v>0</v>
      </c>
      <c r="K127" s="32">
        <f t="shared" ca="1" si="20"/>
        <v>0</v>
      </c>
      <c r="L127" s="32">
        <f t="shared" ca="1" si="20"/>
        <v>0</v>
      </c>
      <c r="M127" s="32">
        <f t="shared" ca="1" si="20"/>
        <v>0</v>
      </c>
      <c r="N127" s="32">
        <f t="shared" ca="1" si="20"/>
        <v>0</v>
      </c>
      <c r="O127" s="40">
        <f t="shared" ca="1" si="20"/>
        <v>0</v>
      </c>
    </row>
    <row r="128" spans="1:15" ht="12.75" customHeight="1" x14ac:dyDescent="0.3">
      <c r="A128" s="43" t="s">
        <v>21</v>
      </c>
      <c r="B128" s="29">
        <v>797</v>
      </c>
      <c r="C128" s="30">
        <f t="shared" ca="1" si="22"/>
        <v>0</v>
      </c>
      <c r="D128" s="30">
        <f t="shared" ca="1" si="22"/>
        <v>0</v>
      </c>
      <c r="E128" s="30">
        <f t="shared" ca="1" si="22"/>
        <v>0</v>
      </c>
      <c r="F128" s="30">
        <f t="shared" ca="1" si="22"/>
        <v>0</v>
      </c>
      <c r="G128" s="30">
        <f t="shared" ca="1" si="22"/>
        <v>0</v>
      </c>
      <c r="H128" s="31">
        <f t="shared" ca="1" si="17"/>
        <v>0</v>
      </c>
      <c r="J128" s="32">
        <f t="shared" ca="1" si="20"/>
        <v>0</v>
      </c>
      <c r="K128" s="32">
        <f t="shared" ca="1" si="20"/>
        <v>0</v>
      </c>
      <c r="L128" s="32">
        <f t="shared" ca="1" si="20"/>
        <v>0</v>
      </c>
      <c r="M128" s="32">
        <f t="shared" ca="1" si="20"/>
        <v>0</v>
      </c>
      <c r="N128" s="32">
        <f t="shared" ca="1" si="20"/>
        <v>0</v>
      </c>
      <c r="O128" s="40">
        <f t="shared" ca="1" si="20"/>
        <v>0</v>
      </c>
    </row>
    <row r="129" spans="1:15" ht="13.8" x14ac:dyDescent="0.3">
      <c r="A129" s="43" t="s">
        <v>132</v>
      </c>
      <c r="B129" s="29">
        <v>799</v>
      </c>
      <c r="C129" s="30">
        <f t="shared" ca="1" si="22"/>
        <v>0</v>
      </c>
      <c r="D129" s="30">
        <f t="shared" ca="1" si="22"/>
        <v>0</v>
      </c>
      <c r="E129" s="30">
        <f t="shared" ca="1" si="22"/>
        <v>0</v>
      </c>
      <c r="F129" s="30">
        <f t="shared" ca="1" si="22"/>
        <v>0</v>
      </c>
      <c r="G129" s="30">
        <f t="shared" ca="1" si="22"/>
        <v>0</v>
      </c>
      <c r="H129" s="31">
        <f t="shared" ca="1" si="17"/>
        <v>0</v>
      </c>
      <c r="J129" s="32">
        <f t="shared" ca="1" si="20"/>
        <v>0</v>
      </c>
      <c r="K129" s="32">
        <f t="shared" ca="1" si="20"/>
        <v>0</v>
      </c>
      <c r="L129" s="32">
        <f t="shared" ca="1" si="20"/>
        <v>0</v>
      </c>
      <c r="M129" s="32">
        <f t="shared" ca="1" si="20"/>
        <v>0</v>
      </c>
      <c r="N129" s="32">
        <f t="shared" ca="1" si="20"/>
        <v>0</v>
      </c>
      <c r="O129" s="40">
        <f t="shared" ca="1" si="20"/>
        <v>0</v>
      </c>
    </row>
    <row r="130" spans="1:15" ht="14.4" thickBot="1" x14ac:dyDescent="0.35">
      <c r="A130" s="48" t="s">
        <v>133</v>
      </c>
      <c r="B130" s="49"/>
      <c r="C130" s="26">
        <f ca="1">SUM(C121:C129)</f>
        <v>19868890762.78019</v>
      </c>
      <c r="D130" s="26">
        <f ca="1">SUM(D121:D129)</f>
        <v>20635629319.19603</v>
      </c>
      <c r="E130" s="26">
        <f ca="1">SUM(E121:E129)</f>
        <v>113506793938.9207</v>
      </c>
      <c r="F130" s="26">
        <f ca="1">SUM(F121:F129)</f>
        <v>1086327366.1446934</v>
      </c>
      <c r="G130" s="26">
        <f ca="1">SUM(G121:G129)</f>
        <v>984394242.49983037</v>
      </c>
      <c r="H130" s="26">
        <f t="shared" ca="1" si="17"/>
        <v>156082035629.54141</v>
      </c>
      <c r="J130" s="27">
        <f t="shared" ca="1" si="20"/>
        <v>0.12729774238682234</v>
      </c>
      <c r="K130" s="27">
        <f t="shared" ca="1" si="20"/>
        <v>0.13221014984821453</v>
      </c>
      <c r="L130" s="27">
        <f t="shared" ca="1" si="20"/>
        <v>0.72722522794569089</v>
      </c>
      <c r="M130" s="27">
        <f t="shared" ca="1" si="20"/>
        <v>6.9599769234370869E-3</v>
      </c>
      <c r="N130" s="27">
        <f t="shared" ca="1" si="20"/>
        <v>6.3069028958353457E-3</v>
      </c>
      <c r="O130" s="27">
        <f t="shared" ca="1" si="20"/>
        <v>1</v>
      </c>
    </row>
    <row r="131" spans="1:15" ht="13.8" x14ac:dyDescent="0.3">
      <c r="A131" s="50" t="s">
        <v>134</v>
      </c>
      <c r="B131" s="51">
        <v>9000</v>
      </c>
      <c r="C131" s="52">
        <f ca="1">C12+C24+C27+C29+C31+C35+C38+C50+C69+C74+C76+C78+C93+C100+C105+C115+C117+C120</f>
        <v>86028761864.336945</v>
      </c>
      <c r="D131" s="52">
        <f ca="1">D12+D24+D27+D29+D31+D35+D38+D50+D69+D74+D76+D78+D93+D100+D105+D115+D117+D120</f>
        <v>465220848781.91119</v>
      </c>
      <c r="E131" s="52">
        <f ca="1">E12+E24+E27+E29+E31+E35+E38+E50+E69+E74+E76+E78+E93+E100+E105+E115+E117+E120</f>
        <v>110178900912.4742</v>
      </c>
      <c r="F131" s="52">
        <f ca="1">F12+F24+F27+F29+F31+F35+F38+F50+F69+F74+F76+F78+F93+F100+F105+F115+F117+F120</f>
        <v>138682807081.74249</v>
      </c>
      <c r="G131" s="52">
        <f ca="1">G12+G24+G27+G29+G31+G35+G38+G50+G69+G74+G76+G78+G93+G100+G105+G115+G117+G120</f>
        <v>15620544758.793026</v>
      </c>
      <c r="H131" s="52">
        <f t="shared" ca="1" si="17"/>
        <v>815731863399.25781</v>
      </c>
      <c r="J131" s="53">
        <f t="shared" ca="1" si="20"/>
        <v>0.10546205894893479</v>
      </c>
      <c r="K131" s="53">
        <f t="shared" ca="1" si="20"/>
        <v>0.57031099268732388</v>
      </c>
      <c r="L131" s="53">
        <f t="shared" ca="1" si="20"/>
        <v>0.13506754591312001</v>
      </c>
      <c r="M131" s="53">
        <f t="shared" ca="1" si="20"/>
        <v>0.17001028561497364</v>
      </c>
      <c r="N131" s="53">
        <f t="shared" ca="1" si="20"/>
        <v>1.9149116835647736E-2</v>
      </c>
      <c r="O131" s="53">
        <f t="shared" ca="1" si="20"/>
        <v>1</v>
      </c>
    </row>
    <row r="132" spans="1:15" ht="13.8" x14ac:dyDescent="0.3">
      <c r="A132" s="54" t="s">
        <v>135</v>
      </c>
      <c r="B132" s="55">
        <v>9001</v>
      </c>
      <c r="C132" s="56">
        <f ca="1">+C130</f>
        <v>19868890762.78019</v>
      </c>
      <c r="D132" s="56">
        <f ca="1">+D130</f>
        <v>20635629319.19603</v>
      </c>
      <c r="E132" s="56">
        <f ca="1">+E130</f>
        <v>113506793938.9207</v>
      </c>
      <c r="F132" s="56">
        <f ca="1">+F130</f>
        <v>1086327366.1446934</v>
      </c>
      <c r="G132" s="56">
        <f ca="1">+G130</f>
        <v>984394242.49983037</v>
      </c>
      <c r="H132" s="56">
        <f t="shared" ca="1" si="17"/>
        <v>156082035629.54141</v>
      </c>
      <c r="J132" s="57">
        <f t="shared" ca="1" si="20"/>
        <v>0.12729774238682234</v>
      </c>
      <c r="K132" s="57">
        <f t="shared" ca="1" si="20"/>
        <v>0.13221014984821453</v>
      </c>
      <c r="L132" s="57">
        <f t="shared" ca="1" si="20"/>
        <v>0.72722522794569089</v>
      </c>
      <c r="M132" s="57">
        <f t="shared" ca="1" si="20"/>
        <v>6.9599769234370869E-3</v>
      </c>
      <c r="N132" s="57">
        <f t="shared" ca="1" si="20"/>
        <v>6.3069028958353457E-3</v>
      </c>
      <c r="O132" s="57">
        <f t="shared" ca="1" si="20"/>
        <v>1</v>
      </c>
    </row>
    <row r="133" spans="1:15" ht="14.4" thickBot="1" x14ac:dyDescent="0.35">
      <c r="A133" s="58" t="s">
        <v>136</v>
      </c>
      <c r="B133" s="59">
        <v>9002</v>
      </c>
      <c r="C133" s="60">
        <f ca="1">+C131+C132</f>
        <v>105897652627.11713</v>
      </c>
      <c r="D133" s="60">
        <f ca="1">+D131+D132</f>
        <v>485856478101.10724</v>
      </c>
      <c r="E133" s="60">
        <f ca="1">+E131+E132</f>
        <v>223685694851.3949</v>
      </c>
      <c r="F133" s="60">
        <f ca="1">+F131+F132</f>
        <v>139769134447.88718</v>
      </c>
      <c r="G133" s="60">
        <f ca="1">+G131+G132</f>
        <v>16604939001.292856</v>
      </c>
      <c r="H133" s="60">
        <f t="shared" ca="1" si="17"/>
        <v>971813899028.79932</v>
      </c>
      <c r="J133" s="61">
        <f t="shared" ca="1" si="20"/>
        <v>0.10896906571612935</v>
      </c>
      <c r="K133" s="61">
        <f t="shared" ca="1" si="20"/>
        <v>0.49994806473405778</v>
      </c>
      <c r="L133" s="61">
        <f t="shared" ca="1" si="20"/>
        <v>0.23017338512542312</v>
      </c>
      <c r="M133" s="61">
        <f t="shared" ca="1" si="20"/>
        <v>0.14382294242505494</v>
      </c>
      <c r="N133" s="61">
        <f t="shared" ca="1" si="20"/>
        <v>1.7086541999334768E-2</v>
      </c>
      <c r="O133" s="61">
        <f t="shared" ca="1" si="20"/>
        <v>1</v>
      </c>
    </row>
    <row r="135" spans="1:15" s="85" customFormat="1" x14ac:dyDescent="0.25">
      <c r="A135" s="84" t="s">
        <v>355</v>
      </c>
      <c r="B135" s="84"/>
    </row>
    <row r="136" spans="1:15" s="85" customFormat="1" x14ac:dyDescent="0.25">
      <c r="A136" s="84" t="s">
        <v>356</v>
      </c>
      <c r="B136" s="84"/>
    </row>
    <row r="137" spans="1:15" s="85" customFormat="1" x14ac:dyDescent="0.25">
      <c r="A137" s="84" t="s">
        <v>357</v>
      </c>
      <c r="B137" s="84"/>
    </row>
  </sheetData>
  <mergeCells count="17">
    <mergeCell ref="A38:B38"/>
    <mergeCell ref="E1:F1"/>
    <mergeCell ref="C4:H4"/>
    <mergeCell ref="J4:O4"/>
    <mergeCell ref="C5:H5"/>
    <mergeCell ref="J5:O5"/>
    <mergeCell ref="A12:B12"/>
    <mergeCell ref="A24:B24"/>
    <mergeCell ref="A27:B27"/>
    <mergeCell ref="A29:B29"/>
    <mergeCell ref="A31:B31"/>
    <mergeCell ref="A35:B35"/>
    <mergeCell ref="A50:B50"/>
    <mergeCell ref="A69:B69"/>
    <mergeCell ref="A74:B74"/>
    <mergeCell ref="A76:B76"/>
    <mergeCell ref="A78:B78"/>
  </mergeCells>
  <dataValidations count="1">
    <dataValidation type="list" allowBlank="1" showInputMessage="1" showErrorMessage="1" sqref="C4:H4" xr:uid="{9251B8AF-E69A-464A-B60B-CD9503124A94}">
      <formula1>"TÜM ŞİRKETLER,HAYATDIŞI SİGORTA ŞİRKETLERİ,HAYAT VE EMEKLİLİK ŞİRKETLERİ"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8D180-1B8A-41E8-B500-4E58CDF01C87}">
  <sheetPr>
    <tabColor theme="2" tint="-0.499984740745262"/>
  </sheetPr>
  <dimension ref="A1:DD9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D4" sqref="D4:I4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" width="15.6640625" style="3" customWidth="1"/>
    <col min="10" max="10" width="2.109375" style="3" customWidth="1"/>
    <col min="11" max="16" width="15.6640625" style="3" customWidth="1"/>
    <col min="17" max="17" width="12.88671875" style="3" customWidth="1"/>
    <col min="18" max="18" width="14.109375" style="3" customWidth="1"/>
    <col min="19" max="92" width="9.109375" style="3"/>
    <col min="93" max="93" width="9.109375" style="62"/>
    <col min="94" max="94" width="9.109375" style="62" customWidth="1"/>
    <col min="95" max="104" width="9.109375" style="62"/>
    <col min="105" max="106" width="9.109375" style="67"/>
    <col min="107" max="108" width="9.109375" style="62"/>
    <col min="109" max="16384" width="9.109375" style="3"/>
  </cols>
  <sheetData>
    <row r="1" spans="1:96" ht="15" customHeight="1" x14ac:dyDescent="0.3">
      <c r="A1" s="1" t="s">
        <v>0</v>
      </c>
      <c r="B1" s="2"/>
      <c r="C1" s="2"/>
      <c r="F1" s="76" t="s">
        <v>1</v>
      </c>
      <c r="G1" s="77"/>
    </row>
    <row r="2" spans="1:96" ht="15" customHeight="1" x14ac:dyDescent="0.3">
      <c r="A2" s="1" t="s">
        <v>137</v>
      </c>
      <c r="B2" s="2"/>
      <c r="C2" s="2"/>
    </row>
    <row r="3" spans="1:96" ht="15" customHeight="1" x14ac:dyDescent="0.3">
      <c r="A3" s="4" t="s">
        <v>354</v>
      </c>
      <c r="B3" s="2"/>
      <c r="C3" s="2"/>
      <c r="CQ3" s="62" t="s">
        <v>138</v>
      </c>
      <c r="CR3" s="62">
        <v>701</v>
      </c>
    </row>
    <row r="4" spans="1:96" ht="22.5" customHeight="1" x14ac:dyDescent="0.25">
      <c r="D4" s="78" t="s">
        <v>139</v>
      </c>
      <c r="E4" s="79"/>
      <c r="F4" s="79"/>
      <c r="G4" s="79"/>
      <c r="H4" s="79"/>
      <c r="I4" s="80"/>
      <c r="K4" s="78" t="str">
        <f>D4</f>
        <v>715-Zorunlu Trafik (Yeşil Kart Hariç)</v>
      </c>
      <c r="L4" s="79"/>
      <c r="M4" s="79"/>
      <c r="N4" s="79"/>
      <c r="O4" s="79"/>
      <c r="P4" s="80"/>
      <c r="CQ4" s="62" t="s">
        <v>140</v>
      </c>
      <c r="CR4" s="62">
        <v>702</v>
      </c>
    </row>
    <row r="5" spans="1:96" ht="22.5" customHeight="1" x14ac:dyDescent="0.25">
      <c r="D5" s="78" t="s">
        <v>4</v>
      </c>
      <c r="E5" s="79"/>
      <c r="F5" s="79"/>
      <c r="G5" s="79"/>
      <c r="H5" s="79"/>
      <c r="I5" s="80"/>
      <c r="K5" s="78" t="s">
        <v>5</v>
      </c>
      <c r="L5" s="79"/>
      <c r="M5" s="79"/>
      <c r="N5" s="79"/>
      <c r="O5" s="79"/>
      <c r="P5" s="80"/>
      <c r="CQ5" s="62" t="s">
        <v>141</v>
      </c>
      <c r="CR5" s="62">
        <v>703</v>
      </c>
    </row>
    <row r="6" spans="1:96" ht="79.5" customHeight="1" x14ac:dyDescent="0.25">
      <c r="A6" s="63" t="s">
        <v>142</v>
      </c>
      <c r="B6" s="63" t="s">
        <v>143</v>
      </c>
      <c r="C6" s="63" t="s">
        <v>144</v>
      </c>
      <c r="D6" s="7" t="s">
        <v>8</v>
      </c>
      <c r="E6" s="8" t="s">
        <v>9</v>
      </c>
      <c r="F6" s="9" t="s">
        <v>10</v>
      </c>
      <c r="G6" s="10" t="s">
        <v>11</v>
      </c>
      <c r="H6" s="11" t="s">
        <v>12</v>
      </c>
      <c r="I6" s="12" t="s">
        <v>13</v>
      </c>
      <c r="K6" s="7" t="s">
        <v>8</v>
      </c>
      <c r="L6" s="8" t="s">
        <v>9</v>
      </c>
      <c r="M6" s="9" t="s">
        <v>10</v>
      </c>
      <c r="N6" s="10" t="s">
        <v>11</v>
      </c>
      <c r="O6" s="11" t="s">
        <v>12</v>
      </c>
      <c r="P6" s="12" t="s">
        <v>13</v>
      </c>
      <c r="CQ6" s="62" t="s">
        <v>145</v>
      </c>
      <c r="CR6" s="62">
        <v>704</v>
      </c>
    </row>
    <row r="7" spans="1:96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IFERROR(INDIRECT("'"&amp;D$6&amp;"'!"&amp;ADDRESS(MATCH($B7,INDIRECT("'"&amp;$D$6&amp;"'!$B$1:$B$1095"),0),MATCH(VLOOKUP($D$4,$CQ:$CR,2,0),INDIRECT("'"&amp;$D$6&amp;"'!5:5"),0))),0)</f>
        <v>0</v>
      </c>
      <c r="E7" s="21">
        <f t="shared" ref="E7:E70" ca="1" si="1">IFERROR(INDIRECT("'"&amp;E$6&amp;"'!"&amp;ADDRESS(MATCH($B7,INDIRECT("'"&amp;$E$6&amp;"'!$B$1:$B$1095"),0),MATCH(VLOOKUP($D$4,$CQ:$CR,2,0),INDIRECT("'"&amp;$E$6&amp;"'!5:5"),0))),0)</f>
        <v>0</v>
      </c>
      <c r="F7" s="21">
        <f t="shared" ref="F7:F70" ca="1" si="2">IFERROR(INDIRECT("'"&amp;F$6&amp;"'!"&amp;ADDRESS(MATCH($B7,INDIRECT("'"&amp;$F$6&amp;"'!$B$1:$B$1095"),0),MATCH(VLOOKUP($D$4,$CQ:$CR,2,0),INDIRECT("'"&amp;$F$6&amp;"'!5:5"),0))),0)</f>
        <v>0</v>
      </c>
      <c r="G7" s="21">
        <f t="shared" ref="G7:G70" ca="1" si="3">IFERROR(INDIRECT("'"&amp;G$6&amp;"'!"&amp;ADDRESS(MATCH($B7,INDIRECT("'"&amp;$G$6&amp;"'!$B$1:$B$1095"),0),MATCH(VLOOKUP($D$4,$CQ:$CR,2,0),INDIRECT("'"&amp;$G$6&amp;"'!5:5"),0))),0)</f>
        <v>0</v>
      </c>
      <c r="H7" s="21">
        <f t="shared" ref="H7:H70" ca="1" si="4">IFERROR(INDIRECT("'"&amp;H$6&amp;"'!"&amp;ADDRESS(MATCH($B7,INDIRECT("'"&amp;$H$6&amp;"'!$B$1:$B$1095"),0),MATCH(VLOOKUP($D$4,$CQ:$CR,2,0),INDIRECT("'"&amp;$H$6&amp;"'!5:5"),0))),0)</f>
        <v>0</v>
      </c>
      <c r="I7" s="56">
        <f ca="1">SUM(D7:H7)</f>
        <v>0</v>
      </c>
      <c r="K7" s="23">
        <f t="shared" ref="K7:P22" ca="1" si="5">IF($I7=0,0,D7/$I7)</f>
        <v>0</v>
      </c>
      <c r="L7" s="23">
        <f t="shared" ca="1" si="5"/>
        <v>0</v>
      </c>
      <c r="M7" s="23">
        <f t="shared" ca="1" si="5"/>
        <v>0</v>
      </c>
      <c r="N7" s="23">
        <f t="shared" ca="1" si="5"/>
        <v>0</v>
      </c>
      <c r="O7" s="23">
        <f t="shared" ca="1" si="5"/>
        <v>0</v>
      </c>
      <c r="P7" s="57">
        <f t="shared" ca="1" si="5"/>
        <v>0</v>
      </c>
      <c r="CQ7" s="62" t="s">
        <v>148</v>
      </c>
      <c r="CR7" s="62">
        <v>706</v>
      </c>
    </row>
    <row r="8" spans="1:96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536763359.5800004</v>
      </c>
      <c r="E8" s="21">
        <f t="shared" ca="1" si="1"/>
        <v>3135127893.5599999</v>
      </c>
      <c r="F8" s="21">
        <f t="shared" ca="1" si="2"/>
        <v>71388673.670000002</v>
      </c>
      <c r="G8" s="21">
        <f t="shared" ca="1" si="3"/>
        <v>492414663.13999999</v>
      </c>
      <c r="H8" s="21">
        <f t="shared" ca="1" si="4"/>
        <v>285438115.93000001</v>
      </c>
      <c r="I8" s="56">
        <f t="shared" ref="I8:I21" ca="1" si="6">SUM(D8:H8)</f>
        <v>4521132705.8800001</v>
      </c>
      <c r="K8" s="23">
        <f t="shared" ca="1" si="5"/>
        <v>0.11872320378517268</v>
      </c>
      <c r="L8" s="23">
        <f t="shared" ca="1" si="5"/>
        <v>0.6934385910598424</v>
      </c>
      <c r="M8" s="23">
        <f t="shared" ca="1" si="5"/>
        <v>1.5789997399800897E-2</v>
      </c>
      <c r="N8" s="23">
        <f t="shared" ca="1" si="5"/>
        <v>0.10891400345306955</v>
      </c>
      <c r="O8" s="23">
        <f t="shared" ca="1" si="5"/>
        <v>6.3134204302114569E-2</v>
      </c>
      <c r="P8" s="57">
        <f t="shared" ca="1" si="5"/>
        <v>1</v>
      </c>
      <c r="CQ8" s="62" t="s">
        <v>150</v>
      </c>
      <c r="CR8" s="62">
        <v>710</v>
      </c>
    </row>
    <row r="9" spans="1:96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796916614.45000005</v>
      </c>
      <c r="E9" s="21">
        <f t="shared" ca="1" si="1"/>
        <v>10618217612.699997</v>
      </c>
      <c r="F9" s="21">
        <f t="shared" ca="1" si="2"/>
        <v>118890258.11</v>
      </c>
      <c r="G9" s="21">
        <f t="shared" ca="1" si="3"/>
        <v>1011787010.64</v>
      </c>
      <c r="H9" s="21">
        <f t="shared" ca="1" si="4"/>
        <v>0</v>
      </c>
      <c r="I9" s="56">
        <f t="shared" ca="1" si="6"/>
        <v>12545811495.899998</v>
      </c>
      <c r="K9" s="23">
        <f t="shared" ca="1" si="5"/>
        <v>6.3520531510491321E-2</v>
      </c>
      <c r="L9" s="23">
        <f t="shared" ca="1" si="5"/>
        <v>0.84635558378747022</v>
      </c>
      <c r="M9" s="23">
        <f t="shared" ca="1" si="5"/>
        <v>9.476490073906628E-3</v>
      </c>
      <c r="N9" s="23">
        <f t="shared" ca="1" si="5"/>
        <v>8.0647394628131822E-2</v>
      </c>
      <c r="O9" s="23">
        <f t="shared" ca="1" si="5"/>
        <v>0</v>
      </c>
      <c r="P9" s="57">
        <f t="shared" ca="1" si="5"/>
        <v>1</v>
      </c>
      <c r="CQ9" s="62" t="s">
        <v>152</v>
      </c>
      <c r="CR9" s="62">
        <v>711</v>
      </c>
    </row>
    <row r="10" spans="1:96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972575024.27001798</v>
      </c>
      <c r="E10" s="21">
        <f t="shared" ca="1" si="1"/>
        <v>6397428418.4594002</v>
      </c>
      <c r="F10" s="21">
        <f t="shared" ca="1" si="2"/>
        <v>734402021.50002003</v>
      </c>
      <c r="G10" s="21">
        <f t="shared" ca="1" si="3"/>
        <v>304327748.24001199</v>
      </c>
      <c r="H10" s="21">
        <f t="shared" ca="1" si="4"/>
        <v>0</v>
      </c>
      <c r="I10" s="56">
        <f t="shared" ca="1" si="6"/>
        <v>8408733212.46945</v>
      </c>
      <c r="K10" s="23">
        <f t="shared" ca="1" si="5"/>
        <v>0.11566249037700119</v>
      </c>
      <c r="L10" s="23">
        <f t="shared" ca="1" si="5"/>
        <v>0.76080763377919369</v>
      </c>
      <c r="M10" s="23">
        <f t="shared" ca="1" si="5"/>
        <v>8.7338009536438027E-2</v>
      </c>
      <c r="N10" s="23">
        <f t="shared" ca="1" si="5"/>
        <v>3.6191866307367121E-2</v>
      </c>
      <c r="O10" s="23">
        <f t="shared" ca="1" si="5"/>
        <v>0</v>
      </c>
      <c r="P10" s="57">
        <f t="shared" ca="1" si="5"/>
        <v>1</v>
      </c>
      <c r="CQ10" s="62" t="s">
        <v>154</v>
      </c>
      <c r="CR10" s="62">
        <v>712</v>
      </c>
    </row>
    <row r="11" spans="1:96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506731099.41999996</v>
      </c>
      <c r="E11" s="21">
        <f t="shared" ca="1" si="1"/>
        <v>5338423307.2150002</v>
      </c>
      <c r="F11" s="21">
        <f t="shared" ca="1" si="2"/>
        <v>0</v>
      </c>
      <c r="G11" s="21">
        <f t="shared" ca="1" si="3"/>
        <v>1211882273.5</v>
      </c>
      <c r="H11" s="21">
        <f t="shared" ca="1" si="4"/>
        <v>0</v>
      </c>
      <c r="I11" s="56">
        <f t="shared" ca="1" si="6"/>
        <v>7057036680.1350002</v>
      </c>
      <c r="K11" s="23">
        <f t="shared" ca="1" si="5"/>
        <v>7.1805082272904705E-2</v>
      </c>
      <c r="L11" s="23">
        <f t="shared" ca="1" si="5"/>
        <v>0.7564681252461446</v>
      </c>
      <c r="M11" s="23">
        <f t="shared" ca="1" si="5"/>
        <v>0</v>
      </c>
      <c r="N11" s="23">
        <f t="shared" ca="1" si="5"/>
        <v>0.17172679248095063</v>
      </c>
      <c r="O11" s="23">
        <f t="shared" ca="1" si="5"/>
        <v>0</v>
      </c>
      <c r="P11" s="57">
        <f t="shared" ca="1" si="5"/>
        <v>1</v>
      </c>
      <c r="CQ11" s="62" t="s">
        <v>156</v>
      </c>
      <c r="CR11" s="62">
        <v>713</v>
      </c>
    </row>
    <row r="12" spans="1:96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1"/>
        <v>0</v>
      </c>
      <c r="F12" s="21">
        <f t="shared" ca="1" si="2"/>
        <v>0</v>
      </c>
      <c r="G12" s="21">
        <f t="shared" ca="1" si="3"/>
        <v>0</v>
      </c>
      <c r="H12" s="21">
        <f t="shared" ca="1" si="4"/>
        <v>0</v>
      </c>
      <c r="I12" s="56">
        <f t="shared" ca="1" si="6"/>
        <v>0</v>
      </c>
      <c r="K12" s="23">
        <f t="shared" ca="1" si="5"/>
        <v>0</v>
      </c>
      <c r="L12" s="23">
        <f t="shared" ca="1" si="5"/>
        <v>0</v>
      </c>
      <c r="M12" s="23">
        <f t="shared" ca="1" si="5"/>
        <v>0</v>
      </c>
      <c r="N12" s="23">
        <f t="shared" ca="1" si="5"/>
        <v>0</v>
      </c>
      <c r="O12" s="23">
        <f t="shared" ca="1" si="5"/>
        <v>0</v>
      </c>
      <c r="P12" s="57">
        <f t="shared" ca="1" si="5"/>
        <v>0</v>
      </c>
      <c r="CQ12" s="62" t="s">
        <v>158</v>
      </c>
      <c r="CR12" s="62">
        <v>714</v>
      </c>
    </row>
    <row r="13" spans="1:96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683242778.38999999</v>
      </c>
      <c r="E13" s="21">
        <f t="shared" ca="1" si="1"/>
        <v>7480665562.9427109</v>
      </c>
      <c r="F13" s="21">
        <f t="shared" ca="1" si="2"/>
        <v>0</v>
      </c>
      <c r="G13" s="21">
        <f t="shared" ca="1" si="3"/>
        <v>1730430210.3800001</v>
      </c>
      <c r="H13" s="21">
        <f t="shared" ca="1" si="4"/>
        <v>0</v>
      </c>
      <c r="I13" s="56">
        <f t="shared" ca="1" si="6"/>
        <v>9894338551.7127113</v>
      </c>
      <c r="K13" s="23">
        <f t="shared" ca="1" si="5"/>
        <v>6.9053911468567097E-2</v>
      </c>
      <c r="L13" s="23">
        <f t="shared" ca="1" si="5"/>
        <v>0.756055144449025</v>
      </c>
      <c r="M13" s="23">
        <f t="shared" ca="1" si="5"/>
        <v>0</v>
      </c>
      <c r="N13" s="23">
        <f t="shared" ca="1" si="5"/>
        <v>0.17489094408240785</v>
      </c>
      <c r="O13" s="23">
        <f t="shared" ca="1" si="5"/>
        <v>0</v>
      </c>
      <c r="P13" s="57">
        <f t="shared" ca="1" si="5"/>
        <v>1</v>
      </c>
      <c r="CQ13" s="62" t="s">
        <v>139</v>
      </c>
      <c r="CR13" s="62">
        <v>715</v>
      </c>
    </row>
    <row r="14" spans="1:96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1253475798.4400001</v>
      </c>
      <c r="E14" s="21">
        <f t="shared" ca="1" si="1"/>
        <v>12161744057.30002</v>
      </c>
      <c r="F14" s="21">
        <f t="shared" ca="1" si="2"/>
        <v>134437350.43999976</v>
      </c>
      <c r="G14" s="21">
        <f t="shared" ca="1" si="3"/>
        <v>1791459408.0499809</v>
      </c>
      <c r="H14" s="21">
        <f t="shared" ca="1" si="4"/>
        <v>0</v>
      </c>
      <c r="I14" s="56">
        <f t="shared" ca="1" si="6"/>
        <v>15341116614.230001</v>
      </c>
      <c r="K14" s="23">
        <f t="shared" ca="1" si="5"/>
        <v>8.1706946760140661E-2</v>
      </c>
      <c r="L14" s="23">
        <f t="shared" ca="1" si="5"/>
        <v>0.79275481460189923</v>
      </c>
      <c r="M14" s="23">
        <f t="shared" ca="1" si="5"/>
        <v>8.7632050404531404E-3</v>
      </c>
      <c r="N14" s="23">
        <f t="shared" ca="1" si="5"/>
        <v>0.11677503359750697</v>
      </c>
      <c r="O14" s="23">
        <f t="shared" ca="1" si="5"/>
        <v>0</v>
      </c>
      <c r="P14" s="57">
        <f t="shared" ca="1" si="5"/>
        <v>1</v>
      </c>
      <c r="CQ14" s="62" t="s">
        <v>161</v>
      </c>
      <c r="CR14" s="62">
        <v>903</v>
      </c>
    </row>
    <row r="15" spans="1:96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1"/>
        <v>0</v>
      </c>
      <c r="F15" s="21">
        <f t="shared" ca="1" si="2"/>
        <v>0</v>
      </c>
      <c r="G15" s="21">
        <f t="shared" ca="1" si="3"/>
        <v>0</v>
      </c>
      <c r="H15" s="21">
        <f t="shared" ca="1" si="4"/>
        <v>0</v>
      </c>
      <c r="I15" s="56">
        <f t="shared" ca="1" si="6"/>
        <v>0</v>
      </c>
      <c r="K15" s="23">
        <f t="shared" ca="1" si="5"/>
        <v>0</v>
      </c>
      <c r="L15" s="23">
        <f t="shared" ca="1" si="5"/>
        <v>0</v>
      </c>
      <c r="M15" s="23">
        <f t="shared" ca="1" si="5"/>
        <v>0</v>
      </c>
      <c r="N15" s="23">
        <f t="shared" ca="1" si="5"/>
        <v>0</v>
      </c>
      <c r="O15" s="23">
        <f t="shared" ca="1" si="5"/>
        <v>0</v>
      </c>
      <c r="P15" s="57">
        <f t="shared" ca="1" si="5"/>
        <v>0</v>
      </c>
      <c r="CQ15" s="62" t="s">
        <v>163</v>
      </c>
      <c r="CR15" s="62">
        <v>716</v>
      </c>
    </row>
    <row r="16" spans="1:96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1"/>
        <v>0</v>
      </c>
      <c r="F16" s="21">
        <f t="shared" ca="1" si="2"/>
        <v>0</v>
      </c>
      <c r="G16" s="21">
        <f t="shared" ca="1" si="3"/>
        <v>0</v>
      </c>
      <c r="H16" s="21">
        <f t="shared" ca="1" si="4"/>
        <v>0</v>
      </c>
      <c r="I16" s="56">
        <f t="shared" ca="1" si="6"/>
        <v>0</v>
      </c>
      <c r="K16" s="23">
        <f t="shared" ca="1" si="5"/>
        <v>0</v>
      </c>
      <c r="L16" s="23">
        <f t="shared" ca="1" si="5"/>
        <v>0</v>
      </c>
      <c r="M16" s="23">
        <f t="shared" ca="1" si="5"/>
        <v>0</v>
      </c>
      <c r="N16" s="23">
        <f t="shared" ca="1" si="5"/>
        <v>0</v>
      </c>
      <c r="O16" s="23">
        <f t="shared" ca="1" si="5"/>
        <v>0</v>
      </c>
      <c r="P16" s="57">
        <f t="shared" ca="1" si="5"/>
        <v>0</v>
      </c>
      <c r="CQ16" s="62" t="s">
        <v>165</v>
      </c>
      <c r="CR16" s="62">
        <v>717</v>
      </c>
    </row>
    <row r="17" spans="1:9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1191847.54</v>
      </c>
      <c r="E17" s="21">
        <f t="shared" ca="1" si="1"/>
        <v>2726635075.1399999</v>
      </c>
      <c r="F17" s="21">
        <f t="shared" ca="1" si="2"/>
        <v>0</v>
      </c>
      <c r="G17" s="21">
        <f t="shared" ca="1" si="3"/>
        <v>462695278.86000001</v>
      </c>
      <c r="H17" s="21">
        <f t="shared" ca="1" si="4"/>
        <v>226122210.88</v>
      </c>
      <c r="I17" s="56">
        <f t="shared" ca="1" si="6"/>
        <v>3416644412.4200001</v>
      </c>
      <c r="K17" s="23">
        <f t="shared" ca="1" si="5"/>
        <v>3.4883569846117456E-4</v>
      </c>
      <c r="L17" s="23">
        <f t="shared" ca="1" si="5"/>
        <v>0.79804473220224037</v>
      </c>
      <c r="M17" s="23">
        <f t="shared" ca="1" si="5"/>
        <v>0</v>
      </c>
      <c r="N17" s="23">
        <f t="shared" ca="1" si="5"/>
        <v>0.1354238905219505</v>
      </c>
      <c r="O17" s="23">
        <f t="shared" ca="1" si="5"/>
        <v>6.6182541577347889E-2</v>
      </c>
      <c r="P17" s="57">
        <f t="shared" ca="1" si="5"/>
        <v>1</v>
      </c>
      <c r="CQ17" s="62" t="s">
        <v>167</v>
      </c>
      <c r="CR17" s="62">
        <v>718</v>
      </c>
    </row>
    <row r="18" spans="1:9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1"/>
        <v>0</v>
      </c>
      <c r="F18" s="21">
        <f t="shared" ca="1" si="2"/>
        <v>0</v>
      </c>
      <c r="G18" s="21">
        <f t="shared" ca="1" si="3"/>
        <v>0</v>
      </c>
      <c r="H18" s="21">
        <f t="shared" ca="1" si="4"/>
        <v>0</v>
      </c>
      <c r="I18" s="56">
        <f t="shared" ca="1" si="6"/>
        <v>0</v>
      </c>
      <c r="K18" s="23">
        <f t="shared" ca="1" si="5"/>
        <v>0</v>
      </c>
      <c r="L18" s="23">
        <f t="shared" ca="1" si="5"/>
        <v>0</v>
      </c>
      <c r="M18" s="23">
        <f t="shared" ca="1" si="5"/>
        <v>0</v>
      </c>
      <c r="N18" s="23">
        <f t="shared" ca="1" si="5"/>
        <v>0</v>
      </c>
      <c r="O18" s="23">
        <f t="shared" ca="1" si="5"/>
        <v>0</v>
      </c>
      <c r="P18" s="57">
        <f t="shared" ca="1" si="5"/>
        <v>0</v>
      </c>
      <c r="CQ18" s="62" t="s">
        <v>169</v>
      </c>
      <c r="CR18" s="62">
        <v>719</v>
      </c>
    </row>
    <row r="19" spans="1:9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1"/>
        <v>0</v>
      </c>
      <c r="F19" s="21">
        <f t="shared" ca="1" si="2"/>
        <v>0</v>
      </c>
      <c r="G19" s="21">
        <f t="shared" ca="1" si="3"/>
        <v>0</v>
      </c>
      <c r="H19" s="21">
        <f t="shared" ca="1" si="4"/>
        <v>0</v>
      </c>
      <c r="I19" s="56">
        <f t="shared" ca="1" si="6"/>
        <v>0</v>
      </c>
      <c r="K19" s="23">
        <f t="shared" ca="1" si="5"/>
        <v>0</v>
      </c>
      <c r="L19" s="23">
        <f t="shared" ca="1" si="5"/>
        <v>0</v>
      </c>
      <c r="M19" s="23">
        <f t="shared" ca="1" si="5"/>
        <v>0</v>
      </c>
      <c r="N19" s="23">
        <f t="shared" ca="1" si="5"/>
        <v>0</v>
      </c>
      <c r="O19" s="23">
        <f t="shared" ca="1" si="5"/>
        <v>0</v>
      </c>
      <c r="P19" s="57">
        <f t="shared" ca="1" si="5"/>
        <v>0</v>
      </c>
      <c r="CQ19" s="62" t="s">
        <v>171</v>
      </c>
      <c r="CR19" s="62">
        <v>721</v>
      </c>
    </row>
    <row r="20" spans="1:9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122263832</v>
      </c>
      <c r="E20" s="21">
        <f t="shared" ca="1" si="1"/>
        <v>1364745611.6400001</v>
      </c>
      <c r="F20" s="21">
        <f t="shared" ca="1" si="2"/>
        <v>601315969.23000002</v>
      </c>
      <c r="G20" s="21">
        <f t="shared" ca="1" si="3"/>
        <v>6280294.9499999993</v>
      </c>
      <c r="H20" s="21">
        <f t="shared" ca="1" si="4"/>
        <v>0</v>
      </c>
      <c r="I20" s="56">
        <f t="shared" ca="1" si="6"/>
        <v>2094605707.8200002</v>
      </c>
      <c r="K20" s="23">
        <f t="shared" ca="1" si="5"/>
        <v>5.8370810097356396E-2</v>
      </c>
      <c r="L20" s="23">
        <f t="shared" ca="1" si="5"/>
        <v>0.65155251250622459</v>
      </c>
      <c r="M20" s="23">
        <f t="shared" ca="1" si="5"/>
        <v>0.28707835894127814</v>
      </c>
      <c r="N20" s="23">
        <f t="shared" ca="1" si="5"/>
        <v>2.9983184551408163E-3</v>
      </c>
      <c r="O20" s="23">
        <f t="shared" ca="1" si="5"/>
        <v>0</v>
      </c>
      <c r="P20" s="57">
        <f t="shared" ca="1" si="5"/>
        <v>1</v>
      </c>
      <c r="CQ20" s="62" t="s">
        <v>173</v>
      </c>
      <c r="CR20" s="62">
        <v>722</v>
      </c>
    </row>
    <row r="21" spans="1:9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623240.62</v>
      </c>
      <c r="E21" s="21">
        <f t="shared" ca="1" si="1"/>
        <v>4216383911.27</v>
      </c>
      <c r="F21" s="21">
        <f t="shared" ca="1" si="2"/>
        <v>0</v>
      </c>
      <c r="G21" s="21">
        <f t="shared" ca="1" si="3"/>
        <v>494038385.69</v>
      </c>
      <c r="H21" s="21">
        <f t="shared" ca="1" si="4"/>
        <v>320289293.35000002</v>
      </c>
      <c r="I21" s="56">
        <f t="shared" ca="1" si="6"/>
        <v>5031334830.9300003</v>
      </c>
      <c r="K21" s="23">
        <f t="shared" ca="1" si="5"/>
        <v>1.2387182347090963E-4</v>
      </c>
      <c r="L21" s="23">
        <f t="shared" ca="1" si="5"/>
        <v>0.83802490848947064</v>
      </c>
      <c r="M21" s="23">
        <f t="shared" ca="1" si="5"/>
        <v>0</v>
      </c>
      <c r="N21" s="23">
        <f t="shared" ca="1" si="5"/>
        <v>9.8192309256166344E-2</v>
      </c>
      <c r="O21" s="23">
        <f t="shared" ca="1" si="5"/>
        <v>6.3658910430892002E-2</v>
      </c>
      <c r="P21" s="57">
        <f t="shared" ca="1" si="5"/>
        <v>1</v>
      </c>
      <c r="CQ21" s="62" t="s">
        <v>175</v>
      </c>
      <c r="CR21" s="62">
        <v>723</v>
      </c>
    </row>
    <row r="22" spans="1:9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1433019563.2700012</v>
      </c>
      <c r="E22" s="21">
        <f t="shared" ca="1" si="1"/>
        <v>5436994861.5999985</v>
      </c>
      <c r="F22" s="21">
        <f t="shared" ca="1" si="2"/>
        <v>1096798450.0899999</v>
      </c>
      <c r="G22" s="21">
        <f t="shared" ca="1" si="3"/>
        <v>1277007890.73</v>
      </c>
      <c r="H22" s="21">
        <f t="shared" ca="1" si="4"/>
        <v>0</v>
      </c>
      <c r="I22" s="56">
        <f ca="1">SUM(D22:H22)</f>
        <v>9243820765.6900005</v>
      </c>
      <c r="K22" s="23">
        <f t="shared" ca="1" si="5"/>
        <v>0.15502459422286669</v>
      </c>
      <c r="L22" s="23">
        <f t="shared" ca="1" si="5"/>
        <v>0.58817614484481584</v>
      </c>
      <c r="M22" s="23">
        <f t="shared" ca="1" si="5"/>
        <v>0.11865206800211361</v>
      </c>
      <c r="N22" s="23">
        <f t="shared" ca="1" si="5"/>
        <v>0.13814719293020372</v>
      </c>
      <c r="O22" s="23">
        <f t="shared" ca="1" si="5"/>
        <v>0</v>
      </c>
      <c r="P22" s="57">
        <f t="shared" ca="1" si="5"/>
        <v>1</v>
      </c>
      <c r="CQ22" s="62" t="s">
        <v>177</v>
      </c>
      <c r="CR22" s="62">
        <v>724</v>
      </c>
    </row>
    <row r="23" spans="1:96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5588908.3099999987</v>
      </c>
      <c r="E23" s="21">
        <f t="shared" ca="1" si="1"/>
        <v>11969406676.679998</v>
      </c>
      <c r="F23" s="21">
        <f t="shared" ca="1" si="2"/>
        <v>19329686.610000003</v>
      </c>
      <c r="G23" s="21">
        <f t="shared" ca="1" si="3"/>
        <v>1535143315.450001</v>
      </c>
      <c r="H23" s="21">
        <f t="shared" ca="1" si="4"/>
        <v>0</v>
      </c>
      <c r="I23" s="56">
        <f ca="1">SUM(D23:H23)</f>
        <v>13529468587.049999</v>
      </c>
      <c r="K23" s="23">
        <f t="shared" ref="K23:P41" ca="1" si="7">IF($I23=0,0,D23/$I23)</f>
        <v>4.1309148796498437E-4</v>
      </c>
      <c r="L23" s="23">
        <f t="shared" ca="1" si="7"/>
        <v>0.88469156047538744</v>
      </c>
      <c r="M23" s="23">
        <f t="shared" ca="1" si="7"/>
        <v>1.428709966369396E-3</v>
      </c>
      <c r="N23" s="23">
        <f t="shared" ca="1" si="7"/>
        <v>0.11346663807027824</v>
      </c>
      <c r="O23" s="23">
        <f t="shared" ca="1" si="7"/>
        <v>0</v>
      </c>
      <c r="P23" s="57">
        <f t="shared" ca="1" si="7"/>
        <v>1</v>
      </c>
      <c r="CQ23" s="62" t="s">
        <v>179</v>
      </c>
      <c r="CR23" s="62">
        <v>725</v>
      </c>
    </row>
    <row r="24" spans="1:9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245419488.75573599</v>
      </c>
      <c r="E24" s="21">
        <f t="shared" ca="1" si="1"/>
        <v>1399641011.7799499</v>
      </c>
      <c r="F24" s="21">
        <f t="shared" ca="1" si="2"/>
        <v>121288276.92999899</v>
      </c>
      <c r="G24" s="21">
        <f t="shared" ca="1" si="3"/>
        <v>129116844.66999599</v>
      </c>
      <c r="H24" s="21">
        <f t="shared" ca="1" si="4"/>
        <v>1774566168.2001901</v>
      </c>
      <c r="I24" s="56">
        <f ca="1">SUM(D24:H24)</f>
        <v>3670031790.3358707</v>
      </c>
      <c r="K24" s="23">
        <f t="shared" ca="1" si="7"/>
        <v>6.687121604831546E-2</v>
      </c>
      <c r="L24" s="23">
        <f t="shared" ca="1" si="7"/>
        <v>0.38137026918010941</v>
      </c>
      <c r="M24" s="23">
        <f t="shared" ca="1" si="7"/>
        <v>3.3048290548703681E-2</v>
      </c>
      <c r="N24" s="23">
        <f t="shared" ca="1" si="7"/>
        <v>3.5181396796069603E-2</v>
      </c>
      <c r="O24" s="23">
        <f t="shared" ca="1" si="7"/>
        <v>0.48352882742680192</v>
      </c>
      <c r="P24" s="57">
        <f t="shared" ca="1" si="7"/>
        <v>1</v>
      </c>
      <c r="CQ24" s="62" t="s">
        <v>181</v>
      </c>
      <c r="CR24" s="62">
        <v>726</v>
      </c>
    </row>
    <row r="25" spans="1:9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166752</v>
      </c>
      <c r="E25" s="21">
        <f t="shared" ca="1" si="1"/>
        <v>205445262.63999993</v>
      </c>
      <c r="F25" s="21">
        <f t="shared" ca="1" si="2"/>
        <v>0</v>
      </c>
      <c r="G25" s="21">
        <f t="shared" ca="1" si="3"/>
        <v>17781921.420000002</v>
      </c>
      <c r="H25" s="21">
        <f t="shared" ca="1" si="4"/>
        <v>9448600.6300000027</v>
      </c>
      <c r="I25" s="56">
        <f t="shared" ref="I25:I40" ca="1" si="8">SUM(D25:H25)</f>
        <v>232842536.68999994</v>
      </c>
      <c r="K25" s="23">
        <f t="shared" ca="1" si="7"/>
        <v>7.1615780505779737E-4</v>
      </c>
      <c r="L25" s="23">
        <f t="shared" ca="1" si="7"/>
        <v>0.88233561427620089</v>
      </c>
      <c r="M25" s="23">
        <f t="shared" ca="1" si="7"/>
        <v>0</v>
      </c>
      <c r="N25" s="23">
        <f t="shared" ca="1" si="7"/>
        <v>7.6368870021693486E-2</v>
      </c>
      <c r="O25" s="23">
        <f t="shared" ca="1" si="7"/>
        <v>4.0579357897047849E-2</v>
      </c>
      <c r="P25" s="57">
        <f t="shared" ca="1" si="7"/>
        <v>1</v>
      </c>
      <c r="CQ25" s="62" t="s">
        <v>183</v>
      </c>
      <c r="CR25" s="62">
        <v>727</v>
      </c>
    </row>
    <row r="26" spans="1:9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321000385.78056222</v>
      </c>
      <c r="E26" s="21">
        <f t="shared" ca="1" si="1"/>
        <v>3601344364.1243577</v>
      </c>
      <c r="F26" s="21">
        <f t="shared" ca="1" si="2"/>
        <v>27396.280456</v>
      </c>
      <c r="G26" s="21">
        <f t="shared" ca="1" si="3"/>
        <v>704112221.30815399</v>
      </c>
      <c r="H26" s="21">
        <f t="shared" ca="1" si="4"/>
        <v>0</v>
      </c>
      <c r="I26" s="56">
        <f t="shared" ca="1" si="8"/>
        <v>4626484367.4935303</v>
      </c>
      <c r="K26" s="23">
        <f t="shared" ca="1" si="7"/>
        <v>6.9383220666639614E-2</v>
      </c>
      <c r="L26" s="23">
        <f t="shared" ca="1" si="7"/>
        <v>0.77841922247225526</v>
      </c>
      <c r="M26" s="23">
        <f t="shared" ca="1" si="7"/>
        <v>5.921619588405172E-6</v>
      </c>
      <c r="N26" s="23">
        <f t="shared" ca="1" si="7"/>
        <v>0.1521916352415166</v>
      </c>
      <c r="O26" s="23">
        <f t="shared" ca="1" si="7"/>
        <v>0</v>
      </c>
      <c r="P26" s="57">
        <f t="shared" ca="1" si="7"/>
        <v>1</v>
      </c>
      <c r="CQ26" s="62" t="s">
        <v>185</v>
      </c>
      <c r="CR26" s="62">
        <v>728</v>
      </c>
    </row>
    <row r="27" spans="1:9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3459584.44</v>
      </c>
      <c r="E27" s="21">
        <f t="shared" ca="1" si="1"/>
        <v>8593377303.3199997</v>
      </c>
      <c r="F27" s="21">
        <f t="shared" ca="1" si="2"/>
        <v>164621786.59999999</v>
      </c>
      <c r="G27" s="21">
        <f t="shared" ca="1" si="3"/>
        <v>640224439.27999997</v>
      </c>
      <c r="H27" s="21">
        <f t="shared" ca="1" si="4"/>
        <v>637380775.91999996</v>
      </c>
      <c r="I27" s="56">
        <f t="shared" ca="1" si="8"/>
        <v>10039063889.560001</v>
      </c>
      <c r="K27" s="23">
        <f t="shared" ca="1" si="7"/>
        <v>3.4461225449493863E-4</v>
      </c>
      <c r="L27" s="23">
        <f t="shared" ca="1" si="7"/>
        <v>0.85599388527216913</v>
      </c>
      <c r="M27" s="23">
        <f t="shared" ca="1" si="7"/>
        <v>1.6398121220365613E-2</v>
      </c>
      <c r="N27" s="23">
        <f t="shared" ca="1" si="7"/>
        <v>6.37733205329825E-2</v>
      </c>
      <c r="O27" s="23">
        <f t="shared" ca="1" si="7"/>
        <v>6.3490060719987654E-2</v>
      </c>
      <c r="P27" s="57">
        <f t="shared" ca="1" si="7"/>
        <v>1</v>
      </c>
      <c r="CQ27" s="62" t="s">
        <v>187</v>
      </c>
      <c r="CR27" s="62">
        <v>729</v>
      </c>
    </row>
    <row r="28" spans="1:9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1">
        <f t="shared" ca="1" si="1"/>
        <v>0</v>
      </c>
      <c r="F28" s="21">
        <f t="shared" ca="1" si="2"/>
        <v>0</v>
      </c>
      <c r="G28" s="21">
        <f t="shared" ca="1" si="3"/>
        <v>0</v>
      </c>
      <c r="H28" s="21">
        <f t="shared" ca="1" si="4"/>
        <v>0</v>
      </c>
      <c r="I28" s="56">
        <f t="shared" ca="1" si="8"/>
        <v>0</v>
      </c>
      <c r="K28" s="23">
        <f t="shared" ca="1" si="7"/>
        <v>0</v>
      </c>
      <c r="L28" s="23">
        <f t="shared" ca="1" si="7"/>
        <v>0</v>
      </c>
      <c r="M28" s="23">
        <f t="shared" ca="1" si="7"/>
        <v>0</v>
      </c>
      <c r="N28" s="23">
        <f t="shared" ca="1" si="7"/>
        <v>0</v>
      </c>
      <c r="O28" s="23">
        <f t="shared" ca="1" si="7"/>
        <v>0</v>
      </c>
      <c r="P28" s="57">
        <f t="shared" ca="1" si="7"/>
        <v>0</v>
      </c>
      <c r="CQ28" s="62" t="s">
        <v>189</v>
      </c>
      <c r="CR28" s="62">
        <v>730</v>
      </c>
    </row>
    <row r="29" spans="1:9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466339825</v>
      </c>
      <c r="E29" s="21">
        <f t="shared" ca="1" si="1"/>
        <v>5758182025.8199596</v>
      </c>
      <c r="F29" s="21">
        <f t="shared" ca="1" si="2"/>
        <v>0</v>
      </c>
      <c r="G29" s="21">
        <f t="shared" ca="1" si="3"/>
        <v>1123313728.3499994</v>
      </c>
      <c r="H29" s="21">
        <f t="shared" ca="1" si="4"/>
        <v>0</v>
      </c>
      <c r="I29" s="56">
        <f t="shared" ca="1" si="8"/>
        <v>7347835579.1699591</v>
      </c>
      <c r="K29" s="23">
        <f t="shared" ca="1" si="7"/>
        <v>6.3466284727710195E-2</v>
      </c>
      <c r="L29" s="23">
        <f t="shared" ca="1" si="7"/>
        <v>0.78365689648031389</v>
      </c>
      <c r="M29" s="23">
        <f t="shared" ca="1" si="7"/>
        <v>0</v>
      </c>
      <c r="N29" s="23">
        <f t="shared" ca="1" si="7"/>
        <v>0.15287681879197595</v>
      </c>
      <c r="O29" s="23">
        <f t="shared" ca="1" si="7"/>
        <v>0</v>
      </c>
      <c r="P29" s="57">
        <f t="shared" ca="1" si="7"/>
        <v>1</v>
      </c>
      <c r="CQ29" s="62" t="s">
        <v>191</v>
      </c>
      <c r="CR29" s="62">
        <v>731</v>
      </c>
    </row>
    <row r="30" spans="1:9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155463831.73563591</v>
      </c>
      <c r="E30" s="21">
        <f t="shared" ca="1" si="1"/>
        <v>1700970192.4698269</v>
      </c>
      <c r="F30" s="21">
        <f t="shared" ca="1" si="2"/>
        <v>13387191.159999978</v>
      </c>
      <c r="G30" s="21">
        <f t="shared" ca="1" si="3"/>
        <v>348168018.78999275</v>
      </c>
      <c r="H30" s="21">
        <f t="shared" ca="1" si="4"/>
        <v>0</v>
      </c>
      <c r="I30" s="56">
        <f t="shared" ca="1" si="8"/>
        <v>2217989234.1554556</v>
      </c>
      <c r="K30" s="23">
        <f t="shared" ca="1" si="7"/>
        <v>7.0092239106305632E-2</v>
      </c>
      <c r="L30" s="23">
        <f t="shared" ca="1" si="7"/>
        <v>0.76689740701897768</v>
      </c>
      <c r="M30" s="23">
        <f t="shared" ca="1" si="7"/>
        <v>6.0357331558903724E-3</v>
      </c>
      <c r="N30" s="23">
        <f t="shared" ca="1" si="7"/>
        <v>0.15697462071882634</v>
      </c>
      <c r="O30" s="23">
        <f t="shared" ca="1" si="7"/>
        <v>0</v>
      </c>
      <c r="P30" s="57">
        <f t="shared" ca="1" si="7"/>
        <v>1</v>
      </c>
      <c r="CQ30" s="62" t="s">
        <v>193</v>
      </c>
      <c r="CR30" s="62">
        <v>732</v>
      </c>
    </row>
    <row r="31" spans="1:9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113574823.26000001</v>
      </c>
      <c r="E31" s="21">
        <f t="shared" ca="1" si="1"/>
        <v>12597982096.52</v>
      </c>
      <c r="F31" s="21">
        <f t="shared" ca="1" si="2"/>
        <v>41114710.82</v>
      </c>
      <c r="G31" s="21">
        <f t="shared" ca="1" si="3"/>
        <v>2020764417.5</v>
      </c>
      <c r="H31" s="21">
        <f t="shared" ca="1" si="4"/>
        <v>958112458.94000006</v>
      </c>
      <c r="I31" s="56">
        <f t="shared" ca="1" si="8"/>
        <v>15731548507.040001</v>
      </c>
      <c r="K31" s="23">
        <f t="shared" ca="1" si="7"/>
        <v>7.2195577701187081E-3</v>
      </c>
      <c r="L31" s="23">
        <f t="shared" ca="1" si="7"/>
        <v>0.80081004682293655</v>
      </c>
      <c r="M31" s="23">
        <f t="shared" ca="1" si="7"/>
        <v>2.6135196291452696E-3</v>
      </c>
      <c r="N31" s="23">
        <f t="shared" ca="1" si="7"/>
        <v>0.12845298837528238</v>
      </c>
      <c r="O31" s="23">
        <f t="shared" ca="1" si="7"/>
        <v>6.0903887402517093E-2</v>
      </c>
      <c r="P31" s="57">
        <f t="shared" ca="1" si="7"/>
        <v>1</v>
      </c>
      <c r="CQ31" s="62" t="s">
        <v>195</v>
      </c>
      <c r="CR31" s="62">
        <v>733</v>
      </c>
    </row>
    <row r="32" spans="1:9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775435320.63</v>
      </c>
      <c r="E32" s="21">
        <f t="shared" ca="1" si="1"/>
        <v>9628005850.1277981</v>
      </c>
      <c r="F32" s="21">
        <f t="shared" ca="1" si="2"/>
        <v>11381352.909999993</v>
      </c>
      <c r="G32" s="21">
        <f t="shared" ca="1" si="3"/>
        <v>1539536422.7498982</v>
      </c>
      <c r="H32" s="21">
        <f t="shared" ca="1" si="4"/>
        <v>0</v>
      </c>
      <c r="I32" s="56">
        <f t="shared" ca="1" si="8"/>
        <v>11954358946.417696</v>
      </c>
      <c r="K32" s="23">
        <f t="shared" ca="1" si="7"/>
        <v>6.4866323999947392E-2</v>
      </c>
      <c r="L32" s="23">
        <f t="shared" ca="1" si="7"/>
        <v>0.80539708513713115</v>
      </c>
      <c r="M32" s="23">
        <f t="shared" ca="1" si="7"/>
        <v>9.5206718829624797E-4</v>
      </c>
      <c r="N32" s="23">
        <f t="shared" ca="1" si="7"/>
        <v>0.12878452367462528</v>
      </c>
      <c r="O32" s="23">
        <f t="shared" ca="1" si="7"/>
        <v>0</v>
      </c>
      <c r="P32" s="57">
        <f t="shared" ca="1" si="7"/>
        <v>1</v>
      </c>
      <c r="CQ32" s="62" t="s">
        <v>197</v>
      </c>
      <c r="CR32" s="62">
        <v>734</v>
      </c>
    </row>
    <row r="33" spans="1:9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5967199.7500000019</v>
      </c>
      <c r="E33" s="21">
        <f t="shared" ca="1" si="1"/>
        <v>2907600269.9512434</v>
      </c>
      <c r="F33" s="21">
        <f t="shared" ca="1" si="2"/>
        <v>49897.31</v>
      </c>
      <c r="G33" s="21">
        <f t="shared" ca="1" si="3"/>
        <v>314677372.32995099</v>
      </c>
      <c r="H33" s="21">
        <f t="shared" ca="1" si="4"/>
        <v>181816075.47</v>
      </c>
      <c r="I33" s="56">
        <f t="shared" ca="1" si="8"/>
        <v>3410110814.8111939</v>
      </c>
      <c r="K33" s="23">
        <f t="shared" ca="1" si="7"/>
        <v>1.7498550850847893E-3</v>
      </c>
      <c r="L33" s="23">
        <f t="shared" ca="1" si="7"/>
        <v>0.85264099258083115</v>
      </c>
      <c r="M33" s="23">
        <f t="shared" ca="1" si="7"/>
        <v>1.4632166727040112E-5</v>
      </c>
      <c r="N33" s="23">
        <f t="shared" ca="1" si="7"/>
        <v>9.2277755597620831E-2</v>
      </c>
      <c r="O33" s="23">
        <f t="shared" ca="1" si="7"/>
        <v>5.3316764569736282E-2</v>
      </c>
      <c r="P33" s="57">
        <f t="shared" ca="1" si="7"/>
        <v>1</v>
      </c>
      <c r="CQ33" s="62" t="s">
        <v>199</v>
      </c>
      <c r="CR33" s="62">
        <v>735</v>
      </c>
    </row>
    <row r="34" spans="1:9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24627.31</v>
      </c>
      <c r="E34" s="21">
        <f t="shared" ca="1" si="1"/>
        <v>0</v>
      </c>
      <c r="F34" s="21">
        <f t="shared" ca="1" si="2"/>
        <v>520697.41</v>
      </c>
      <c r="G34" s="21">
        <f t="shared" ca="1" si="3"/>
        <v>0</v>
      </c>
      <c r="H34" s="21">
        <f t="shared" ca="1" si="4"/>
        <v>0</v>
      </c>
      <c r="I34" s="56">
        <f t="shared" ca="1" si="8"/>
        <v>545324.72</v>
      </c>
      <c r="K34" s="23">
        <f t="shared" ca="1" si="7"/>
        <v>4.5160817209973544E-2</v>
      </c>
      <c r="L34" s="23">
        <f t="shared" ca="1" si="7"/>
        <v>0</v>
      </c>
      <c r="M34" s="23">
        <f t="shared" ca="1" si="7"/>
        <v>0.95483918279002644</v>
      </c>
      <c r="N34" s="23">
        <f t="shared" ca="1" si="7"/>
        <v>0</v>
      </c>
      <c r="O34" s="23">
        <f t="shared" ca="1" si="7"/>
        <v>0</v>
      </c>
      <c r="P34" s="57">
        <f t="shared" ca="1" si="7"/>
        <v>1</v>
      </c>
      <c r="CQ34" s="62" t="s">
        <v>201</v>
      </c>
      <c r="CR34" s="62">
        <v>736</v>
      </c>
    </row>
    <row r="35" spans="1:9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306169</v>
      </c>
      <c r="E35" s="21">
        <f t="shared" ca="1" si="1"/>
        <v>768457718.77999997</v>
      </c>
      <c r="F35" s="21">
        <f t="shared" ca="1" si="2"/>
        <v>0</v>
      </c>
      <c r="G35" s="21">
        <f t="shared" ca="1" si="3"/>
        <v>122262424</v>
      </c>
      <c r="H35" s="21">
        <f t="shared" ca="1" si="4"/>
        <v>59255157</v>
      </c>
      <c r="I35" s="56">
        <f t="shared" ca="1" si="8"/>
        <v>950281468.77999997</v>
      </c>
      <c r="K35" s="23">
        <f t="shared" ca="1" si="7"/>
        <v>3.2218769918040073E-4</v>
      </c>
      <c r="L35" s="23">
        <f t="shared" ca="1" si="7"/>
        <v>0.80866326875401362</v>
      </c>
      <c r="M35" s="23">
        <f t="shared" ca="1" si="7"/>
        <v>0</v>
      </c>
      <c r="N35" s="23">
        <f t="shared" ca="1" si="7"/>
        <v>0.1286591689059918</v>
      </c>
      <c r="O35" s="23">
        <f t="shared" ca="1" si="7"/>
        <v>6.2355374640814115E-2</v>
      </c>
      <c r="P35" s="57">
        <f t="shared" ca="1" si="7"/>
        <v>1</v>
      </c>
      <c r="CQ35" s="62" t="s">
        <v>203</v>
      </c>
      <c r="CR35" s="62">
        <v>737</v>
      </c>
    </row>
    <row r="36" spans="1:9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1">
        <f t="shared" ca="1" si="1"/>
        <v>0</v>
      </c>
      <c r="F36" s="21">
        <f t="shared" ca="1" si="2"/>
        <v>0</v>
      </c>
      <c r="G36" s="21">
        <f t="shared" ca="1" si="3"/>
        <v>0</v>
      </c>
      <c r="H36" s="21">
        <f t="shared" ca="1" si="4"/>
        <v>0</v>
      </c>
      <c r="I36" s="56">
        <f t="shared" ca="1" si="8"/>
        <v>0</v>
      </c>
      <c r="K36" s="23">
        <f t="shared" ca="1" si="7"/>
        <v>0</v>
      </c>
      <c r="L36" s="23">
        <f t="shared" ca="1" si="7"/>
        <v>0</v>
      </c>
      <c r="M36" s="23">
        <f t="shared" ca="1" si="7"/>
        <v>0</v>
      </c>
      <c r="N36" s="23">
        <f t="shared" ca="1" si="7"/>
        <v>0</v>
      </c>
      <c r="O36" s="23">
        <f t="shared" ca="1" si="7"/>
        <v>0</v>
      </c>
      <c r="P36" s="57">
        <f t="shared" ca="1" si="7"/>
        <v>0</v>
      </c>
      <c r="CQ36" s="62" t="s">
        <v>205</v>
      </c>
      <c r="CR36" s="62">
        <v>738</v>
      </c>
    </row>
    <row r="37" spans="1:9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635279903.2700001</v>
      </c>
      <c r="E37" s="21">
        <f t="shared" ca="1" si="1"/>
        <v>6497579997.4992704</v>
      </c>
      <c r="F37" s="21">
        <f t="shared" ca="1" si="2"/>
        <v>134665849.449994</v>
      </c>
      <c r="G37" s="21">
        <f t="shared" ca="1" si="3"/>
        <v>2350855929.1003499</v>
      </c>
      <c r="H37" s="21">
        <f t="shared" ca="1" si="4"/>
        <v>0</v>
      </c>
      <c r="I37" s="56">
        <f t="shared" ca="1" si="8"/>
        <v>9618381679.3196144</v>
      </c>
      <c r="K37" s="23">
        <f t="shared" ca="1" si="7"/>
        <v>6.6048522968880419E-2</v>
      </c>
      <c r="L37" s="23">
        <f t="shared" ca="1" si="7"/>
        <v>0.67553775823532269</v>
      </c>
      <c r="M37" s="23">
        <f t="shared" ca="1" si="7"/>
        <v>1.4000884342065327E-2</v>
      </c>
      <c r="N37" s="23">
        <f t="shared" ca="1" si="7"/>
        <v>0.2444128344537316</v>
      </c>
      <c r="O37" s="23">
        <f t="shared" ca="1" si="7"/>
        <v>0</v>
      </c>
      <c r="P37" s="57">
        <f t="shared" ca="1" si="7"/>
        <v>1</v>
      </c>
      <c r="CQ37" s="62" t="s">
        <v>207</v>
      </c>
      <c r="CR37" s="62">
        <v>739</v>
      </c>
    </row>
    <row r="38" spans="1:9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17583732.5</v>
      </c>
      <c r="E38" s="21">
        <f t="shared" ca="1" si="1"/>
        <v>8622421490.7399998</v>
      </c>
      <c r="F38" s="21">
        <f t="shared" ca="1" si="2"/>
        <v>0</v>
      </c>
      <c r="G38" s="21">
        <f t="shared" ca="1" si="3"/>
        <v>0</v>
      </c>
      <c r="H38" s="21">
        <f t="shared" ca="1" si="4"/>
        <v>524458570</v>
      </c>
      <c r="I38" s="56">
        <f t="shared" ca="1" si="8"/>
        <v>9164463793.2399998</v>
      </c>
      <c r="K38" s="23">
        <f t="shared" ca="1" si="7"/>
        <v>1.9186864498248464E-3</v>
      </c>
      <c r="L38" s="23">
        <f t="shared" ca="1" si="7"/>
        <v>0.94085389885005299</v>
      </c>
      <c r="M38" s="23">
        <f t="shared" ca="1" si="7"/>
        <v>0</v>
      </c>
      <c r="N38" s="23">
        <f t="shared" ca="1" si="7"/>
        <v>0</v>
      </c>
      <c r="O38" s="23">
        <f t="shared" ca="1" si="7"/>
        <v>5.7227414700122152E-2</v>
      </c>
      <c r="P38" s="57">
        <f t="shared" ca="1" si="7"/>
        <v>1</v>
      </c>
      <c r="CQ38" s="62" t="s">
        <v>209</v>
      </c>
      <c r="CR38" s="62">
        <v>740</v>
      </c>
    </row>
    <row r="39" spans="1:96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957191886.17349994</v>
      </c>
      <c r="E39" s="21">
        <f t="shared" ca="1" si="1"/>
        <v>12968796388.5765</v>
      </c>
      <c r="F39" s="21">
        <f t="shared" ca="1" si="2"/>
        <v>0</v>
      </c>
      <c r="G39" s="21">
        <f t="shared" ca="1" si="3"/>
        <v>1240075079.8</v>
      </c>
      <c r="H39" s="21">
        <f t="shared" ca="1" si="4"/>
        <v>29818003.949999999</v>
      </c>
      <c r="I39" s="56">
        <f t="shared" ca="1" si="8"/>
        <v>15195881358.5</v>
      </c>
      <c r="K39" s="23">
        <f t="shared" ca="1" si="7"/>
        <v>6.2990218440872672E-2</v>
      </c>
      <c r="L39" s="23">
        <f t="shared" ca="1" si="7"/>
        <v>0.85344154002112205</v>
      </c>
      <c r="M39" s="23">
        <f t="shared" ca="1" si="7"/>
        <v>0</v>
      </c>
      <c r="N39" s="23">
        <f t="shared" ca="1" si="7"/>
        <v>8.1605999056208009E-2</v>
      </c>
      <c r="O39" s="23">
        <f t="shared" ca="1" si="7"/>
        <v>1.962242481797276E-3</v>
      </c>
      <c r="P39" s="57">
        <f t="shared" ca="1" si="7"/>
        <v>1</v>
      </c>
      <c r="CQ39" s="62" t="s">
        <v>211</v>
      </c>
      <c r="CR39" s="62">
        <v>741</v>
      </c>
    </row>
    <row r="40" spans="1:9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1">
        <f t="shared" ca="1" si="1"/>
        <v>0</v>
      </c>
      <c r="F40" s="21">
        <f t="shared" ca="1" si="2"/>
        <v>0</v>
      </c>
      <c r="G40" s="21">
        <f t="shared" ca="1" si="3"/>
        <v>0</v>
      </c>
      <c r="H40" s="21">
        <f t="shared" ca="1" si="4"/>
        <v>0</v>
      </c>
      <c r="I40" s="56">
        <f t="shared" ca="1" si="8"/>
        <v>0</v>
      </c>
      <c r="K40" s="23">
        <f t="shared" ca="1" si="7"/>
        <v>0</v>
      </c>
      <c r="L40" s="23">
        <f t="shared" ca="1" si="7"/>
        <v>0</v>
      </c>
      <c r="M40" s="23">
        <f t="shared" ca="1" si="7"/>
        <v>0</v>
      </c>
      <c r="N40" s="23">
        <f t="shared" ca="1" si="7"/>
        <v>0</v>
      </c>
      <c r="O40" s="23">
        <f t="shared" ca="1" si="7"/>
        <v>0</v>
      </c>
      <c r="P40" s="57">
        <f t="shared" ca="1" si="7"/>
        <v>0</v>
      </c>
      <c r="CQ40" s="62" t="s">
        <v>213</v>
      </c>
      <c r="CR40" s="62">
        <v>742</v>
      </c>
    </row>
    <row r="41" spans="1:9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296996208.14999998</v>
      </c>
      <c r="E41" s="21">
        <f t="shared" ca="1" si="1"/>
        <v>3345379508.2900252</v>
      </c>
      <c r="F41" s="21">
        <f t="shared" ca="1" si="2"/>
        <v>213611416.34999609</v>
      </c>
      <c r="G41" s="21">
        <f t="shared" ca="1" si="3"/>
        <v>594820036.45999897</v>
      </c>
      <c r="H41" s="21">
        <f t="shared" ca="1" si="4"/>
        <v>0</v>
      </c>
      <c r="I41" s="56">
        <f ca="1">SUM(D41:H41)</f>
        <v>4450807169.25002</v>
      </c>
      <c r="K41" s="23">
        <f t="shared" ca="1" si="7"/>
        <v>6.672861727236884E-2</v>
      </c>
      <c r="L41" s="23">
        <f t="shared" ca="1" si="7"/>
        <v>0.75163433981206063</v>
      </c>
      <c r="M41" s="23">
        <f t="shared" ca="1" si="7"/>
        <v>4.7993860040894676E-2</v>
      </c>
      <c r="N41" s="23">
        <f t="shared" ca="1" si="7"/>
        <v>0.13364318287467589</v>
      </c>
      <c r="O41" s="23">
        <f t="shared" ca="1" si="7"/>
        <v>0</v>
      </c>
      <c r="P41" s="57">
        <f t="shared" ca="1" si="7"/>
        <v>1</v>
      </c>
      <c r="CQ41" s="62" t="s">
        <v>215</v>
      </c>
      <c r="CR41" s="62">
        <v>743</v>
      </c>
    </row>
    <row r="42" spans="1:9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155756.35</v>
      </c>
      <c r="E42" s="21">
        <f t="shared" ca="1" si="1"/>
        <v>1488268646.1146433</v>
      </c>
      <c r="F42" s="21">
        <f t="shared" ca="1" si="2"/>
        <v>0</v>
      </c>
      <c r="G42" s="21">
        <f t="shared" ca="1" si="3"/>
        <v>203947536.81994143</v>
      </c>
      <c r="H42" s="21">
        <f t="shared" ca="1" si="4"/>
        <v>125357344.76999998</v>
      </c>
      <c r="I42" s="56">
        <f ca="1">SUM(D42:H42)</f>
        <v>1817729284.0545847</v>
      </c>
      <c r="K42" s="23">
        <f t="shared" ref="K42:P75" ca="1" si="9">IF($I42=0,0,D42/$I42)</f>
        <v>8.5687319539999652E-5</v>
      </c>
      <c r="L42" s="23">
        <f t="shared" ca="1" si="9"/>
        <v>0.81875153751990282</v>
      </c>
      <c r="M42" s="23">
        <f t="shared" ca="1" si="9"/>
        <v>0</v>
      </c>
      <c r="N42" s="23">
        <f t="shared" ca="1" si="9"/>
        <v>0.11219907090071234</v>
      </c>
      <c r="O42" s="23">
        <f t="shared" ca="1" si="9"/>
        <v>6.8963704259844896E-2</v>
      </c>
      <c r="P42" s="57">
        <f t="shared" ca="1" si="9"/>
        <v>1</v>
      </c>
      <c r="CQ42" s="62" t="s">
        <v>217</v>
      </c>
      <c r="CR42" s="62">
        <v>744</v>
      </c>
    </row>
    <row r="43" spans="1:9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1">
        <f t="shared" ca="1" si="1"/>
        <v>0</v>
      </c>
      <c r="F43" s="21">
        <f t="shared" ca="1" si="2"/>
        <v>0</v>
      </c>
      <c r="G43" s="21">
        <f t="shared" ca="1" si="3"/>
        <v>0</v>
      </c>
      <c r="H43" s="21">
        <f t="shared" ca="1" si="4"/>
        <v>0</v>
      </c>
      <c r="I43" s="56">
        <f ca="1">SUM(D43:H43)</f>
        <v>0</v>
      </c>
      <c r="K43" s="23">
        <f t="shared" ca="1" si="9"/>
        <v>0</v>
      </c>
      <c r="L43" s="23">
        <f t="shared" ca="1" si="9"/>
        <v>0</v>
      </c>
      <c r="M43" s="23">
        <f t="shared" ca="1" si="9"/>
        <v>0</v>
      </c>
      <c r="N43" s="23">
        <f t="shared" ca="1" si="9"/>
        <v>0</v>
      </c>
      <c r="O43" s="23">
        <f t="shared" ca="1" si="9"/>
        <v>0</v>
      </c>
      <c r="P43" s="57">
        <f t="shared" ca="1" si="9"/>
        <v>0</v>
      </c>
      <c r="CQ43" s="62" t="s">
        <v>219</v>
      </c>
      <c r="CR43" s="62">
        <v>745</v>
      </c>
    </row>
    <row r="44" spans="1:9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1">
        <f t="shared" ca="1" si="1"/>
        <v>0</v>
      </c>
      <c r="F44" s="21">
        <f t="shared" ca="1" si="2"/>
        <v>0</v>
      </c>
      <c r="G44" s="21">
        <f t="shared" ca="1" si="3"/>
        <v>0</v>
      </c>
      <c r="H44" s="21">
        <f t="shared" ca="1" si="4"/>
        <v>0</v>
      </c>
      <c r="I44" s="56">
        <f ca="1">SUM(D44:H44)</f>
        <v>0</v>
      </c>
      <c r="K44" s="23">
        <f t="shared" ca="1" si="9"/>
        <v>0</v>
      </c>
      <c r="L44" s="23">
        <f t="shared" ca="1" si="9"/>
        <v>0</v>
      </c>
      <c r="M44" s="23">
        <f t="shared" ca="1" si="9"/>
        <v>0</v>
      </c>
      <c r="N44" s="23">
        <f t="shared" ca="1" si="9"/>
        <v>0</v>
      </c>
      <c r="O44" s="23">
        <f t="shared" ca="1" si="9"/>
        <v>0</v>
      </c>
      <c r="P44" s="57">
        <f t="shared" ca="1" si="9"/>
        <v>0</v>
      </c>
      <c r="CQ44" s="62" t="s">
        <v>221</v>
      </c>
      <c r="CR44" s="62">
        <v>746</v>
      </c>
    </row>
    <row r="45" spans="1:9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1">
        <f t="shared" ca="1" si="1"/>
        <v>12431565452.209999</v>
      </c>
      <c r="F45" s="21">
        <f t="shared" ca="1" si="2"/>
        <v>0</v>
      </c>
      <c r="G45" s="21">
        <f t="shared" ca="1" si="3"/>
        <v>1563603649.6500015</v>
      </c>
      <c r="H45" s="21">
        <f t="shared" ca="1" si="4"/>
        <v>959522338.950001</v>
      </c>
      <c r="I45" s="56">
        <f ca="1">SUM(D45:H45)</f>
        <v>14954691440.810001</v>
      </c>
      <c r="K45" s="23">
        <f t="shared" ca="1" si="9"/>
        <v>0</v>
      </c>
      <c r="L45" s="23">
        <f t="shared" ca="1" si="9"/>
        <v>0.8312819760550445</v>
      </c>
      <c r="M45" s="23">
        <f t="shared" ca="1" si="9"/>
        <v>0</v>
      </c>
      <c r="N45" s="23">
        <f t="shared" ca="1" si="9"/>
        <v>0.10455606227909647</v>
      </c>
      <c r="O45" s="23">
        <f t="shared" ca="1" si="9"/>
        <v>6.4161961665858996E-2</v>
      </c>
      <c r="P45" s="57">
        <f t="shared" ca="1" si="9"/>
        <v>1</v>
      </c>
      <c r="CQ45" s="62" t="s">
        <v>223</v>
      </c>
      <c r="CR45" s="62">
        <v>747</v>
      </c>
    </row>
    <row r="46" spans="1:9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1">
        <f t="shared" ca="1" si="1"/>
        <v>0</v>
      </c>
      <c r="F46" s="21">
        <f t="shared" ca="1" si="2"/>
        <v>0</v>
      </c>
      <c r="G46" s="21">
        <f t="shared" ca="1" si="3"/>
        <v>0</v>
      </c>
      <c r="H46" s="21">
        <f t="shared" ca="1" si="4"/>
        <v>0</v>
      </c>
      <c r="I46" s="56">
        <f t="shared" ref="I46:I69" ca="1" si="10">SUM(D46:H46)</f>
        <v>0</v>
      </c>
      <c r="K46" s="23">
        <f t="shared" ca="1" si="9"/>
        <v>0</v>
      </c>
      <c r="L46" s="23">
        <f t="shared" ca="1" si="9"/>
        <v>0</v>
      </c>
      <c r="M46" s="23">
        <f t="shared" ca="1" si="9"/>
        <v>0</v>
      </c>
      <c r="N46" s="23">
        <f t="shared" ca="1" si="9"/>
        <v>0</v>
      </c>
      <c r="O46" s="23">
        <f t="shared" ca="1" si="9"/>
        <v>0</v>
      </c>
      <c r="P46" s="57">
        <f t="shared" ca="1" si="9"/>
        <v>0</v>
      </c>
      <c r="CQ46" s="62" t="s">
        <v>225</v>
      </c>
      <c r="CR46" s="62">
        <v>748</v>
      </c>
    </row>
    <row r="47" spans="1:9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216268236.41999999</v>
      </c>
      <c r="E47" s="21">
        <f t="shared" ca="1" si="1"/>
        <v>3826135078.4796786</v>
      </c>
      <c r="F47" s="21">
        <f t="shared" ca="1" si="2"/>
        <v>0</v>
      </c>
      <c r="G47" s="21">
        <f t="shared" ca="1" si="3"/>
        <v>0</v>
      </c>
      <c r="H47" s="21">
        <f t="shared" ca="1" si="4"/>
        <v>0</v>
      </c>
      <c r="I47" s="56">
        <f t="shared" ca="1" si="10"/>
        <v>4042403314.8996787</v>
      </c>
      <c r="K47" s="23">
        <f t="shared" ca="1" si="9"/>
        <v>5.349991566226666E-2</v>
      </c>
      <c r="L47" s="23">
        <f t="shared" ca="1" si="9"/>
        <v>0.94650008433773336</v>
      </c>
      <c r="M47" s="23">
        <f t="shared" ca="1" si="9"/>
        <v>0</v>
      </c>
      <c r="N47" s="23">
        <f t="shared" ca="1" si="9"/>
        <v>0</v>
      </c>
      <c r="O47" s="23">
        <f t="shared" ca="1" si="9"/>
        <v>0</v>
      </c>
      <c r="P47" s="57">
        <f t="shared" ca="1" si="9"/>
        <v>1</v>
      </c>
      <c r="CQ47" s="62" t="s">
        <v>227</v>
      </c>
      <c r="CR47" s="62">
        <v>749</v>
      </c>
    </row>
    <row r="48" spans="1:9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1">
        <f t="shared" ca="1" si="1"/>
        <v>0</v>
      </c>
      <c r="F48" s="21">
        <f t="shared" ca="1" si="2"/>
        <v>0</v>
      </c>
      <c r="G48" s="21">
        <f t="shared" ca="1" si="3"/>
        <v>0</v>
      </c>
      <c r="H48" s="21">
        <f t="shared" ca="1" si="4"/>
        <v>0</v>
      </c>
      <c r="I48" s="56">
        <f t="shared" ca="1" si="10"/>
        <v>0</v>
      </c>
      <c r="K48" s="23">
        <f t="shared" ca="1" si="9"/>
        <v>0</v>
      </c>
      <c r="L48" s="23">
        <f t="shared" ca="1" si="9"/>
        <v>0</v>
      </c>
      <c r="M48" s="23">
        <f t="shared" ca="1" si="9"/>
        <v>0</v>
      </c>
      <c r="N48" s="23">
        <f t="shared" ca="1" si="9"/>
        <v>0</v>
      </c>
      <c r="O48" s="23">
        <f t="shared" ca="1" si="9"/>
        <v>0</v>
      </c>
      <c r="P48" s="57">
        <f t="shared" ca="1" si="9"/>
        <v>0</v>
      </c>
      <c r="CQ48" s="62" t="s">
        <v>229</v>
      </c>
      <c r="CR48" s="62">
        <v>750</v>
      </c>
    </row>
    <row r="49" spans="1:9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1">
        <f t="shared" ca="1" si="1"/>
        <v>0</v>
      </c>
      <c r="F49" s="21">
        <f t="shared" ca="1" si="2"/>
        <v>0</v>
      </c>
      <c r="G49" s="21">
        <f t="shared" ca="1" si="3"/>
        <v>0</v>
      </c>
      <c r="H49" s="21">
        <f t="shared" ca="1" si="4"/>
        <v>0</v>
      </c>
      <c r="I49" s="56">
        <f t="shared" ca="1" si="10"/>
        <v>0</v>
      </c>
      <c r="K49" s="23">
        <f t="shared" ca="1" si="9"/>
        <v>0</v>
      </c>
      <c r="L49" s="23">
        <f t="shared" ca="1" si="9"/>
        <v>0</v>
      </c>
      <c r="M49" s="23">
        <f t="shared" ca="1" si="9"/>
        <v>0</v>
      </c>
      <c r="N49" s="23">
        <f t="shared" ca="1" si="9"/>
        <v>0</v>
      </c>
      <c r="O49" s="23">
        <f t="shared" ca="1" si="9"/>
        <v>0</v>
      </c>
      <c r="P49" s="57">
        <f t="shared" ca="1" si="9"/>
        <v>0</v>
      </c>
      <c r="CQ49" s="62" t="s">
        <v>231</v>
      </c>
      <c r="CR49" s="62">
        <v>751</v>
      </c>
    </row>
    <row r="50" spans="1:9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  <c r="E50" s="21">
        <f t="shared" ca="1" si="1"/>
        <v>0</v>
      </c>
      <c r="F50" s="21">
        <f t="shared" ca="1" si="2"/>
        <v>0</v>
      </c>
      <c r="G50" s="21">
        <f t="shared" ca="1" si="3"/>
        <v>0</v>
      </c>
      <c r="H50" s="21">
        <f t="shared" ca="1" si="4"/>
        <v>0</v>
      </c>
      <c r="I50" s="56">
        <f t="shared" ca="1" si="10"/>
        <v>0</v>
      </c>
      <c r="K50" s="23">
        <f t="shared" ca="1" si="9"/>
        <v>0</v>
      </c>
      <c r="L50" s="23">
        <f t="shared" ca="1" si="9"/>
        <v>0</v>
      </c>
      <c r="M50" s="23">
        <f t="shared" ca="1" si="9"/>
        <v>0</v>
      </c>
      <c r="N50" s="23">
        <f t="shared" ca="1" si="9"/>
        <v>0</v>
      </c>
      <c r="O50" s="23">
        <f t="shared" ca="1" si="9"/>
        <v>0</v>
      </c>
      <c r="P50" s="57">
        <f t="shared" ca="1" si="9"/>
        <v>0</v>
      </c>
      <c r="CQ50" s="62" t="s">
        <v>233</v>
      </c>
      <c r="CR50" s="62">
        <v>752</v>
      </c>
    </row>
    <row r="51" spans="1:9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1">
        <f t="shared" ca="1" si="1"/>
        <v>0</v>
      </c>
      <c r="F51" s="21">
        <f t="shared" ca="1" si="2"/>
        <v>0</v>
      </c>
      <c r="G51" s="21">
        <f t="shared" ca="1" si="3"/>
        <v>0</v>
      </c>
      <c r="H51" s="21">
        <f t="shared" ca="1" si="4"/>
        <v>0</v>
      </c>
      <c r="I51" s="56">
        <f t="shared" ca="1" si="10"/>
        <v>0</v>
      </c>
      <c r="K51" s="23">
        <f t="shared" ca="1" si="9"/>
        <v>0</v>
      </c>
      <c r="L51" s="23">
        <f t="shared" ca="1" si="9"/>
        <v>0</v>
      </c>
      <c r="M51" s="23">
        <f t="shared" ca="1" si="9"/>
        <v>0</v>
      </c>
      <c r="N51" s="23">
        <f t="shared" ca="1" si="9"/>
        <v>0</v>
      </c>
      <c r="O51" s="23">
        <f t="shared" ca="1" si="9"/>
        <v>0</v>
      </c>
      <c r="P51" s="57">
        <f t="shared" ca="1" si="9"/>
        <v>0</v>
      </c>
      <c r="CQ51" s="62" t="s">
        <v>235</v>
      </c>
      <c r="CR51" s="62">
        <v>753</v>
      </c>
    </row>
    <row r="52" spans="1:9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1">
        <f t="shared" ca="1" si="1"/>
        <v>0</v>
      </c>
      <c r="F52" s="21">
        <f t="shared" ca="1" si="2"/>
        <v>0</v>
      </c>
      <c r="G52" s="21">
        <f t="shared" ca="1" si="3"/>
        <v>0</v>
      </c>
      <c r="H52" s="21">
        <f t="shared" ca="1" si="4"/>
        <v>0</v>
      </c>
      <c r="I52" s="56">
        <f t="shared" ca="1" si="10"/>
        <v>0</v>
      </c>
      <c r="K52" s="23">
        <f t="shared" ca="1" si="9"/>
        <v>0</v>
      </c>
      <c r="L52" s="23">
        <f t="shared" ca="1" si="9"/>
        <v>0</v>
      </c>
      <c r="M52" s="23">
        <f t="shared" ca="1" si="9"/>
        <v>0</v>
      </c>
      <c r="N52" s="23">
        <f t="shared" ca="1" si="9"/>
        <v>0</v>
      </c>
      <c r="O52" s="23">
        <f t="shared" ca="1" si="9"/>
        <v>0</v>
      </c>
      <c r="P52" s="57">
        <f t="shared" ca="1" si="9"/>
        <v>0</v>
      </c>
      <c r="CQ52" s="62" t="s">
        <v>237</v>
      </c>
      <c r="CR52" s="62">
        <v>754</v>
      </c>
    </row>
    <row r="53" spans="1:9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1">
        <f t="shared" ca="1" si="1"/>
        <v>0</v>
      </c>
      <c r="F53" s="21">
        <f t="shared" ca="1" si="2"/>
        <v>0</v>
      </c>
      <c r="G53" s="21">
        <f t="shared" ca="1" si="3"/>
        <v>0</v>
      </c>
      <c r="H53" s="21">
        <f t="shared" ca="1" si="4"/>
        <v>0</v>
      </c>
      <c r="I53" s="56">
        <f t="shared" ca="1" si="10"/>
        <v>0</v>
      </c>
      <c r="K53" s="23">
        <f t="shared" ca="1" si="9"/>
        <v>0</v>
      </c>
      <c r="L53" s="23">
        <f t="shared" ca="1" si="9"/>
        <v>0</v>
      </c>
      <c r="M53" s="23">
        <f t="shared" ca="1" si="9"/>
        <v>0</v>
      </c>
      <c r="N53" s="23">
        <f t="shared" ca="1" si="9"/>
        <v>0</v>
      </c>
      <c r="O53" s="23">
        <f t="shared" ca="1" si="9"/>
        <v>0</v>
      </c>
      <c r="P53" s="57">
        <f t="shared" ca="1" si="9"/>
        <v>0</v>
      </c>
      <c r="CQ53" s="62" t="s">
        <v>239</v>
      </c>
      <c r="CR53" s="62">
        <v>755</v>
      </c>
    </row>
    <row r="54" spans="1:9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  <c r="E54" s="21">
        <f t="shared" ca="1" si="1"/>
        <v>0</v>
      </c>
      <c r="F54" s="21">
        <f t="shared" ca="1" si="2"/>
        <v>0</v>
      </c>
      <c r="G54" s="21">
        <f t="shared" ca="1" si="3"/>
        <v>0</v>
      </c>
      <c r="H54" s="21">
        <f t="shared" ca="1" si="4"/>
        <v>0</v>
      </c>
      <c r="I54" s="56">
        <f t="shared" ca="1" si="10"/>
        <v>0</v>
      </c>
      <c r="K54" s="23">
        <f t="shared" ca="1" si="9"/>
        <v>0</v>
      </c>
      <c r="L54" s="23">
        <f t="shared" ca="1" si="9"/>
        <v>0</v>
      </c>
      <c r="M54" s="23">
        <f t="shared" ca="1" si="9"/>
        <v>0</v>
      </c>
      <c r="N54" s="23">
        <f t="shared" ca="1" si="9"/>
        <v>0</v>
      </c>
      <c r="O54" s="23">
        <f t="shared" ca="1" si="9"/>
        <v>0</v>
      </c>
      <c r="P54" s="57">
        <f t="shared" ca="1" si="9"/>
        <v>0</v>
      </c>
      <c r="CQ54" s="62" t="s">
        <v>242</v>
      </c>
      <c r="CR54" s="62">
        <v>756</v>
      </c>
    </row>
    <row r="55" spans="1:96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1">
        <f t="shared" ca="1" si="1"/>
        <v>0</v>
      </c>
      <c r="F55" s="21">
        <f t="shared" ca="1" si="2"/>
        <v>0</v>
      </c>
      <c r="G55" s="21">
        <f t="shared" ca="1" si="3"/>
        <v>0</v>
      </c>
      <c r="H55" s="21">
        <f t="shared" ca="1" si="4"/>
        <v>0</v>
      </c>
      <c r="I55" s="56">
        <f t="shared" ca="1" si="10"/>
        <v>0</v>
      </c>
      <c r="K55" s="23">
        <f t="shared" ca="1" si="9"/>
        <v>0</v>
      </c>
      <c r="L55" s="23">
        <f t="shared" ca="1" si="9"/>
        <v>0</v>
      </c>
      <c r="M55" s="23">
        <f t="shared" ca="1" si="9"/>
        <v>0</v>
      </c>
      <c r="N55" s="23">
        <f t="shared" ca="1" si="9"/>
        <v>0</v>
      </c>
      <c r="O55" s="23">
        <f t="shared" ca="1" si="9"/>
        <v>0</v>
      </c>
      <c r="P55" s="57">
        <f t="shared" ca="1" si="9"/>
        <v>0</v>
      </c>
      <c r="CQ55" s="62" t="s">
        <v>244</v>
      </c>
      <c r="CR55" s="62">
        <v>757</v>
      </c>
    </row>
    <row r="56" spans="1:9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1">
        <f t="shared" ca="1" si="1"/>
        <v>0</v>
      </c>
      <c r="F56" s="21">
        <f t="shared" ca="1" si="2"/>
        <v>0</v>
      </c>
      <c r="G56" s="21">
        <f t="shared" ca="1" si="3"/>
        <v>0</v>
      </c>
      <c r="H56" s="21">
        <f t="shared" ca="1" si="4"/>
        <v>0</v>
      </c>
      <c r="I56" s="56">
        <f t="shared" ca="1" si="10"/>
        <v>0</v>
      </c>
      <c r="K56" s="23">
        <f t="shared" ca="1" si="9"/>
        <v>0</v>
      </c>
      <c r="L56" s="23">
        <f t="shared" ca="1" si="9"/>
        <v>0</v>
      </c>
      <c r="M56" s="23">
        <f t="shared" ca="1" si="9"/>
        <v>0</v>
      </c>
      <c r="N56" s="23">
        <f t="shared" ca="1" si="9"/>
        <v>0</v>
      </c>
      <c r="O56" s="23">
        <f t="shared" ca="1" si="9"/>
        <v>0</v>
      </c>
      <c r="P56" s="57">
        <f t="shared" ca="1" si="9"/>
        <v>0</v>
      </c>
      <c r="CQ56" s="62" t="s">
        <v>247</v>
      </c>
      <c r="CR56" s="62">
        <v>758</v>
      </c>
    </row>
    <row r="57" spans="1:9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1">
        <f t="shared" ca="1" si="1"/>
        <v>0</v>
      </c>
      <c r="F57" s="21">
        <f t="shared" ca="1" si="2"/>
        <v>0</v>
      </c>
      <c r="G57" s="21">
        <f t="shared" ca="1" si="3"/>
        <v>0</v>
      </c>
      <c r="H57" s="21">
        <f t="shared" ca="1" si="4"/>
        <v>0</v>
      </c>
      <c r="I57" s="56">
        <f t="shared" ca="1" si="10"/>
        <v>0</v>
      </c>
      <c r="K57" s="23">
        <f t="shared" ca="1" si="9"/>
        <v>0</v>
      </c>
      <c r="L57" s="23">
        <f t="shared" ca="1" si="9"/>
        <v>0</v>
      </c>
      <c r="M57" s="23">
        <f t="shared" ca="1" si="9"/>
        <v>0</v>
      </c>
      <c r="N57" s="23">
        <f t="shared" ca="1" si="9"/>
        <v>0</v>
      </c>
      <c r="O57" s="23">
        <f t="shared" ca="1" si="9"/>
        <v>0</v>
      </c>
      <c r="P57" s="57">
        <f t="shared" ca="1" si="9"/>
        <v>0</v>
      </c>
      <c r="CQ57" s="62" t="s">
        <v>249</v>
      </c>
      <c r="CR57" s="62">
        <v>759</v>
      </c>
    </row>
    <row r="58" spans="1:9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1">
        <f t="shared" ca="1" si="1"/>
        <v>0</v>
      </c>
      <c r="F58" s="21">
        <f t="shared" ca="1" si="2"/>
        <v>0</v>
      </c>
      <c r="G58" s="21">
        <f t="shared" ca="1" si="3"/>
        <v>0</v>
      </c>
      <c r="H58" s="21">
        <f t="shared" ca="1" si="4"/>
        <v>0</v>
      </c>
      <c r="I58" s="56">
        <f t="shared" ca="1" si="10"/>
        <v>0</v>
      </c>
      <c r="K58" s="23">
        <f t="shared" ca="1" si="9"/>
        <v>0</v>
      </c>
      <c r="L58" s="23">
        <f t="shared" ca="1" si="9"/>
        <v>0</v>
      </c>
      <c r="M58" s="23">
        <f t="shared" ca="1" si="9"/>
        <v>0</v>
      </c>
      <c r="N58" s="23">
        <f t="shared" ca="1" si="9"/>
        <v>0</v>
      </c>
      <c r="O58" s="23">
        <f t="shared" ca="1" si="9"/>
        <v>0</v>
      </c>
      <c r="P58" s="57">
        <f t="shared" ca="1" si="9"/>
        <v>0</v>
      </c>
      <c r="CQ58" s="62" t="s">
        <v>251</v>
      </c>
      <c r="CR58" s="62">
        <v>760</v>
      </c>
    </row>
    <row r="59" spans="1:9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1">
        <f t="shared" ca="1" si="1"/>
        <v>0</v>
      </c>
      <c r="F59" s="21">
        <f t="shared" ca="1" si="2"/>
        <v>0</v>
      </c>
      <c r="G59" s="21">
        <f t="shared" ca="1" si="3"/>
        <v>0</v>
      </c>
      <c r="H59" s="21">
        <f t="shared" ca="1" si="4"/>
        <v>0</v>
      </c>
      <c r="I59" s="56">
        <f t="shared" ca="1" si="10"/>
        <v>0</v>
      </c>
      <c r="K59" s="23">
        <f t="shared" ca="1" si="9"/>
        <v>0</v>
      </c>
      <c r="L59" s="23">
        <f t="shared" ca="1" si="9"/>
        <v>0</v>
      </c>
      <c r="M59" s="23">
        <f t="shared" ca="1" si="9"/>
        <v>0</v>
      </c>
      <c r="N59" s="23">
        <f t="shared" ca="1" si="9"/>
        <v>0</v>
      </c>
      <c r="O59" s="23">
        <f t="shared" ca="1" si="9"/>
        <v>0</v>
      </c>
      <c r="P59" s="57">
        <f t="shared" ca="1" si="9"/>
        <v>0</v>
      </c>
      <c r="CQ59" s="62" t="s">
        <v>253</v>
      </c>
      <c r="CR59" s="62">
        <v>761</v>
      </c>
    </row>
    <row r="60" spans="1:9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1">
        <f t="shared" ca="1" si="1"/>
        <v>0</v>
      </c>
      <c r="F60" s="21">
        <f t="shared" ca="1" si="2"/>
        <v>0</v>
      </c>
      <c r="G60" s="21">
        <f t="shared" ca="1" si="3"/>
        <v>0</v>
      </c>
      <c r="H60" s="21">
        <f t="shared" ca="1" si="4"/>
        <v>0</v>
      </c>
      <c r="I60" s="56">
        <f t="shared" ca="1" si="10"/>
        <v>0</v>
      </c>
      <c r="K60" s="23">
        <f t="shared" ca="1" si="9"/>
        <v>0</v>
      </c>
      <c r="L60" s="23">
        <f t="shared" ca="1" si="9"/>
        <v>0</v>
      </c>
      <c r="M60" s="23">
        <f t="shared" ca="1" si="9"/>
        <v>0</v>
      </c>
      <c r="N60" s="23">
        <f t="shared" ca="1" si="9"/>
        <v>0</v>
      </c>
      <c r="O60" s="23">
        <f t="shared" ca="1" si="9"/>
        <v>0</v>
      </c>
      <c r="P60" s="57">
        <f t="shared" ca="1" si="9"/>
        <v>0</v>
      </c>
      <c r="CQ60" s="62" t="s">
        <v>255</v>
      </c>
      <c r="CR60" s="62">
        <v>765</v>
      </c>
    </row>
    <row r="61" spans="1:9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1">
        <f t="shared" ca="1" si="1"/>
        <v>0</v>
      </c>
      <c r="F61" s="21">
        <f t="shared" ca="1" si="2"/>
        <v>0</v>
      </c>
      <c r="G61" s="21">
        <f t="shared" ca="1" si="3"/>
        <v>0</v>
      </c>
      <c r="H61" s="21">
        <f t="shared" ca="1" si="4"/>
        <v>0</v>
      </c>
      <c r="I61" s="56">
        <f t="shared" ca="1" si="10"/>
        <v>0</v>
      </c>
      <c r="K61" s="23">
        <f t="shared" ca="1" si="9"/>
        <v>0</v>
      </c>
      <c r="L61" s="23">
        <f t="shared" ca="1" si="9"/>
        <v>0</v>
      </c>
      <c r="M61" s="23">
        <f t="shared" ca="1" si="9"/>
        <v>0</v>
      </c>
      <c r="N61" s="23">
        <f t="shared" ca="1" si="9"/>
        <v>0</v>
      </c>
      <c r="O61" s="23">
        <f t="shared" ca="1" si="9"/>
        <v>0</v>
      </c>
      <c r="P61" s="57">
        <f t="shared" ca="1" si="9"/>
        <v>0</v>
      </c>
      <c r="CQ61" s="62" t="s">
        <v>257</v>
      </c>
      <c r="CR61" s="62">
        <v>766</v>
      </c>
    </row>
    <row r="62" spans="1:9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1">
        <f t="shared" ca="1" si="1"/>
        <v>0</v>
      </c>
      <c r="F62" s="21">
        <f t="shared" ca="1" si="2"/>
        <v>0</v>
      </c>
      <c r="G62" s="21">
        <f t="shared" ca="1" si="3"/>
        <v>0</v>
      </c>
      <c r="H62" s="21">
        <f t="shared" ca="1" si="4"/>
        <v>0</v>
      </c>
      <c r="I62" s="56">
        <f t="shared" ca="1" si="10"/>
        <v>0</v>
      </c>
      <c r="K62" s="23">
        <f t="shared" ca="1" si="9"/>
        <v>0</v>
      </c>
      <c r="L62" s="23">
        <f t="shared" ca="1" si="9"/>
        <v>0</v>
      </c>
      <c r="M62" s="23">
        <f t="shared" ca="1" si="9"/>
        <v>0</v>
      </c>
      <c r="N62" s="23">
        <f t="shared" ca="1" si="9"/>
        <v>0</v>
      </c>
      <c r="O62" s="23">
        <f t="shared" ca="1" si="9"/>
        <v>0</v>
      </c>
      <c r="P62" s="57">
        <f t="shared" ca="1" si="9"/>
        <v>0</v>
      </c>
      <c r="CQ62" s="62" t="s">
        <v>259</v>
      </c>
      <c r="CR62" s="62">
        <v>767</v>
      </c>
    </row>
    <row r="63" spans="1:9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1">
        <f t="shared" ca="1" si="1"/>
        <v>0</v>
      </c>
      <c r="F63" s="21">
        <f t="shared" ca="1" si="2"/>
        <v>0</v>
      </c>
      <c r="G63" s="21">
        <f t="shared" ca="1" si="3"/>
        <v>0</v>
      </c>
      <c r="H63" s="21">
        <f t="shared" ca="1" si="4"/>
        <v>0</v>
      </c>
      <c r="I63" s="56">
        <f t="shared" ca="1" si="10"/>
        <v>0</v>
      </c>
      <c r="K63" s="23">
        <f t="shared" ca="1" si="9"/>
        <v>0</v>
      </c>
      <c r="L63" s="23">
        <f t="shared" ca="1" si="9"/>
        <v>0</v>
      </c>
      <c r="M63" s="23">
        <f t="shared" ca="1" si="9"/>
        <v>0</v>
      </c>
      <c r="N63" s="23">
        <f t="shared" ca="1" si="9"/>
        <v>0</v>
      </c>
      <c r="O63" s="23">
        <f t="shared" ca="1" si="9"/>
        <v>0</v>
      </c>
      <c r="P63" s="57">
        <f t="shared" ca="1" si="9"/>
        <v>0</v>
      </c>
      <c r="CQ63" s="62" t="s">
        <v>261</v>
      </c>
      <c r="CR63" s="62">
        <v>768</v>
      </c>
    </row>
    <row r="64" spans="1:9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1">
        <f t="shared" ca="1" si="1"/>
        <v>0</v>
      </c>
      <c r="F64" s="21">
        <f t="shared" ca="1" si="2"/>
        <v>0</v>
      </c>
      <c r="G64" s="21">
        <f t="shared" ca="1" si="3"/>
        <v>0</v>
      </c>
      <c r="H64" s="21">
        <f t="shared" ca="1" si="4"/>
        <v>0</v>
      </c>
      <c r="I64" s="56">
        <f t="shared" ca="1" si="10"/>
        <v>0</v>
      </c>
      <c r="K64" s="23">
        <f t="shared" ca="1" si="9"/>
        <v>0</v>
      </c>
      <c r="L64" s="23">
        <f t="shared" ca="1" si="9"/>
        <v>0</v>
      </c>
      <c r="M64" s="23">
        <f t="shared" ca="1" si="9"/>
        <v>0</v>
      </c>
      <c r="N64" s="23">
        <f t="shared" ca="1" si="9"/>
        <v>0</v>
      </c>
      <c r="O64" s="23">
        <f t="shared" ca="1" si="9"/>
        <v>0</v>
      </c>
      <c r="P64" s="57">
        <f t="shared" ca="1" si="9"/>
        <v>0</v>
      </c>
      <c r="CQ64" s="62" t="s">
        <v>263</v>
      </c>
      <c r="CR64" s="62">
        <v>769</v>
      </c>
    </row>
    <row r="65" spans="1:9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1">
        <f t="shared" ca="1" si="1"/>
        <v>0</v>
      </c>
      <c r="F65" s="21">
        <f t="shared" ca="1" si="2"/>
        <v>0</v>
      </c>
      <c r="G65" s="21">
        <f t="shared" ca="1" si="3"/>
        <v>0</v>
      </c>
      <c r="H65" s="21">
        <f t="shared" ca="1" si="4"/>
        <v>0</v>
      </c>
      <c r="I65" s="56">
        <f t="shared" ca="1" si="10"/>
        <v>0</v>
      </c>
      <c r="K65" s="23">
        <f t="shared" ca="1" si="9"/>
        <v>0</v>
      </c>
      <c r="L65" s="23">
        <f t="shared" ca="1" si="9"/>
        <v>0</v>
      </c>
      <c r="M65" s="23">
        <f t="shared" ca="1" si="9"/>
        <v>0</v>
      </c>
      <c r="N65" s="23">
        <f t="shared" ca="1" si="9"/>
        <v>0</v>
      </c>
      <c r="O65" s="23">
        <f t="shared" ca="1" si="9"/>
        <v>0</v>
      </c>
      <c r="P65" s="57">
        <f t="shared" ca="1" si="9"/>
        <v>0</v>
      </c>
      <c r="CQ65" s="62" t="s">
        <v>265</v>
      </c>
      <c r="CR65" s="62">
        <v>770</v>
      </c>
    </row>
    <row r="66" spans="1:9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1">
        <f t="shared" ca="1" si="1"/>
        <v>0</v>
      </c>
      <c r="F66" s="21">
        <f t="shared" ca="1" si="2"/>
        <v>0</v>
      </c>
      <c r="G66" s="21">
        <f t="shared" ca="1" si="3"/>
        <v>0</v>
      </c>
      <c r="H66" s="21">
        <f t="shared" ca="1" si="4"/>
        <v>0</v>
      </c>
      <c r="I66" s="56">
        <f t="shared" ca="1" si="10"/>
        <v>0</v>
      </c>
      <c r="K66" s="23">
        <f t="shared" ca="1" si="9"/>
        <v>0</v>
      </c>
      <c r="L66" s="23">
        <f t="shared" ca="1" si="9"/>
        <v>0</v>
      </c>
      <c r="M66" s="23">
        <f t="shared" ca="1" si="9"/>
        <v>0</v>
      </c>
      <c r="N66" s="23">
        <f t="shared" ca="1" si="9"/>
        <v>0</v>
      </c>
      <c r="O66" s="23">
        <f t="shared" ca="1" si="9"/>
        <v>0</v>
      </c>
      <c r="P66" s="57">
        <f t="shared" ca="1" si="9"/>
        <v>0</v>
      </c>
      <c r="CQ66" s="62" t="s">
        <v>267</v>
      </c>
      <c r="CR66" s="62">
        <v>772</v>
      </c>
    </row>
    <row r="67" spans="1:9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1">
        <f t="shared" ca="1" si="1"/>
        <v>0</v>
      </c>
      <c r="F67" s="21">
        <f t="shared" ca="1" si="2"/>
        <v>0</v>
      </c>
      <c r="G67" s="21">
        <f t="shared" ca="1" si="3"/>
        <v>0</v>
      </c>
      <c r="H67" s="21">
        <f t="shared" ca="1" si="4"/>
        <v>0</v>
      </c>
      <c r="I67" s="56">
        <f t="shared" ca="1" si="10"/>
        <v>0</v>
      </c>
      <c r="K67" s="23">
        <f t="shared" ca="1" si="9"/>
        <v>0</v>
      </c>
      <c r="L67" s="23">
        <f t="shared" ca="1" si="9"/>
        <v>0</v>
      </c>
      <c r="M67" s="23">
        <f t="shared" ca="1" si="9"/>
        <v>0</v>
      </c>
      <c r="N67" s="23">
        <f t="shared" ca="1" si="9"/>
        <v>0</v>
      </c>
      <c r="O67" s="23">
        <f t="shared" ca="1" si="9"/>
        <v>0</v>
      </c>
      <c r="P67" s="57">
        <f t="shared" ca="1" si="9"/>
        <v>0</v>
      </c>
      <c r="CQ67" s="62" t="s">
        <v>269</v>
      </c>
      <c r="CR67" s="62">
        <v>773</v>
      </c>
    </row>
    <row r="68" spans="1:9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1">
        <f t="shared" ca="1" si="1"/>
        <v>0</v>
      </c>
      <c r="F68" s="21">
        <f t="shared" ca="1" si="2"/>
        <v>0</v>
      </c>
      <c r="G68" s="21">
        <f t="shared" ca="1" si="3"/>
        <v>0</v>
      </c>
      <c r="H68" s="21">
        <f t="shared" ca="1" si="4"/>
        <v>0</v>
      </c>
      <c r="I68" s="56">
        <f t="shared" ca="1" si="10"/>
        <v>0</v>
      </c>
      <c r="K68" s="23">
        <f t="shared" ca="1" si="9"/>
        <v>0</v>
      </c>
      <c r="L68" s="23">
        <f t="shared" ca="1" si="9"/>
        <v>0</v>
      </c>
      <c r="M68" s="23">
        <f t="shared" ca="1" si="9"/>
        <v>0</v>
      </c>
      <c r="N68" s="23">
        <f t="shared" ca="1" si="9"/>
        <v>0</v>
      </c>
      <c r="O68" s="23">
        <f t="shared" ca="1" si="9"/>
        <v>0</v>
      </c>
      <c r="P68" s="57">
        <f t="shared" ca="1" si="9"/>
        <v>0</v>
      </c>
      <c r="CQ68" s="62" t="s">
        <v>271</v>
      </c>
      <c r="CR68" s="62">
        <v>774</v>
      </c>
    </row>
    <row r="69" spans="1:9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1">
        <f t="shared" ca="1" si="1"/>
        <v>0</v>
      </c>
      <c r="F69" s="21">
        <f t="shared" ca="1" si="2"/>
        <v>0</v>
      </c>
      <c r="G69" s="21">
        <f t="shared" ca="1" si="3"/>
        <v>0</v>
      </c>
      <c r="H69" s="21">
        <f t="shared" ca="1" si="4"/>
        <v>0</v>
      </c>
      <c r="I69" s="56">
        <f t="shared" ca="1" si="10"/>
        <v>0</v>
      </c>
      <c r="K69" s="23">
        <f t="shared" ca="1" si="9"/>
        <v>0</v>
      </c>
      <c r="L69" s="23">
        <f t="shared" ca="1" si="9"/>
        <v>0</v>
      </c>
      <c r="M69" s="23">
        <f t="shared" ca="1" si="9"/>
        <v>0</v>
      </c>
      <c r="N69" s="23">
        <f t="shared" ca="1" si="9"/>
        <v>0</v>
      </c>
      <c r="O69" s="23">
        <f t="shared" ca="1" si="9"/>
        <v>0</v>
      </c>
      <c r="P69" s="57">
        <f t="shared" ca="1" si="9"/>
        <v>0</v>
      </c>
      <c r="CQ69" s="62" t="s">
        <v>273</v>
      </c>
      <c r="CR69" s="62">
        <v>775</v>
      </c>
    </row>
    <row r="70" spans="1:9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1">
        <f t="shared" ca="1" si="1"/>
        <v>0</v>
      </c>
      <c r="F70" s="21">
        <f t="shared" ca="1" si="2"/>
        <v>0</v>
      </c>
      <c r="G70" s="21">
        <f t="shared" ca="1" si="3"/>
        <v>0</v>
      </c>
      <c r="H70" s="21">
        <f t="shared" ca="1" si="4"/>
        <v>0</v>
      </c>
      <c r="I70" s="56">
        <f ca="1">SUM(D70:H70)</f>
        <v>0</v>
      </c>
      <c r="K70" s="23">
        <f t="shared" ca="1" si="9"/>
        <v>0</v>
      </c>
      <c r="L70" s="23">
        <f t="shared" ca="1" si="9"/>
        <v>0</v>
      </c>
      <c r="M70" s="23">
        <f t="shared" ca="1" si="9"/>
        <v>0</v>
      </c>
      <c r="N70" s="23">
        <f t="shared" ca="1" si="9"/>
        <v>0</v>
      </c>
      <c r="O70" s="23">
        <f t="shared" ca="1" si="9"/>
        <v>0</v>
      </c>
      <c r="P70" s="57">
        <f t="shared" ca="1" si="9"/>
        <v>0</v>
      </c>
      <c r="CQ70" s="62" t="s">
        <v>275</v>
      </c>
      <c r="CR70" s="62">
        <v>776</v>
      </c>
    </row>
    <row r="71" spans="1:96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1">IFERROR(INDIRECT("'"&amp;D$6&amp;"'!"&amp;ADDRESS(MATCH($B71,INDIRECT("'"&amp;$D$6&amp;"'!$B$1:$B$1095"),0),MATCH(VLOOKUP($D$4,$CQ:$CR,2,0),INDIRECT("'"&amp;$D$6&amp;"'!5:5"),0))),0)</f>
        <v>0</v>
      </c>
      <c r="E71" s="21">
        <f t="shared" ref="E71:E72" ca="1" si="12">IFERROR(INDIRECT("'"&amp;E$6&amp;"'!"&amp;ADDRESS(MATCH($B71,INDIRECT("'"&amp;$E$6&amp;"'!$B$1:$B$1095"),0),MATCH(VLOOKUP($D$4,$CQ:$CR,2,0),INDIRECT("'"&amp;$E$6&amp;"'!5:5"),0))),0)</f>
        <v>0</v>
      </c>
      <c r="F71" s="21">
        <f t="shared" ref="F71:F72" ca="1" si="13">IFERROR(INDIRECT("'"&amp;F$6&amp;"'!"&amp;ADDRESS(MATCH($B71,INDIRECT("'"&amp;$F$6&amp;"'!$B$1:$B$1095"),0),MATCH(VLOOKUP($D$4,$CQ:$CR,2,0),INDIRECT("'"&amp;$F$6&amp;"'!5:5"),0))),0)</f>
        <v>0</v>
      </c>
      <c r="G71" s="21">
        <f t="shared" ref="G71:G72" ca="1" si="14">IFERROR(INDIRECT("'"&amp;G$6&amp;"'!"&amp;ADDRESS(MATCH($B71,INDIRECT("'"&amp;$G$6&amp;"'!$B$1:$B$1095"),0),MATCH(VLOOKUP($D$4,$CQ:$CR,2,0),INDIRECT("'"&amp;$G$6&amp;"'!5:5"),0))),0)</f>
        <v>0</v>
      </c>
      <c r="H71" s="21">
        <f t="shared" ref="H71:H72" ca="1" si="15">IFERROR(INDIRECT("'"&amp;H$6&amp;"'!"&amp;ADDRESS(MATCH($B71,INDIRECT("'"&amp;$H$6&amp;"'!$B$1:$B$1095"),0),MATCH(VLOOKUP($D$4,$CQ:$CR,2,0),INDIRECT("'"&amp;$H$6&amp;"'!5:5"),0))),0)</f>
        <v>0</v>
      </c>
      <c r="I71" s="56">
        <f ca="1">SUM(D71:H71)</f>
        <v>0</v>
      </c>
      <c r="K71" s="23">
        <f t="shared" ca="1" si="9"/>
        <v>0</v>
      </c>
      <c r="L71" s="23">
        <f t="shared" ca="1" si="9"/>
        <v>0</v>
      </c>
      <c r="M71" s="23">
        <f t="shared" ca="1" si="9"/>
        <v>0</v>
      </c>
      <c r="N71" s="23">
        <f t="shared" ca="1" si="9"/>
        <v>0</v>
      </c>
      <c r="O71" s="23">
        <f t="shared" ca="1" si="9"/>
        <v>0</v>
      </c>
      <c r="P71" s="57">
        <f t="shared" ca="1" si="9"/>
        <v>0</v>
      </c>
      <c r="CQ71" s="62" t="s">
        <v>277</v>
      </c>
      <c r="CR71" s="62">
        <v>777</v>
      </c>
    </row>
    <row r="72" spans="1:96" ht="12.75" customHeight="1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2"/>
        <v>0</v>
      </c>
      <c r="F72" s="21">
        <f t="shared" ca="1" si="13"/>
        <v>0</v>
      </c>
      <c r="G72" s="21">
        <f t="shared" ca="1" si="14"/>
        <v>0</v>
      </c>
      <c r="H72" s="21">
        <f t="shared" ca="1" si="15"/>
        <v>0</v>
      </c>
      <c r="I72" s="56">
        <f ca="1">SUM(D72:H72)</f>
        <v>0</v>
      </c>
      <c r="K72" s="23">
        <f t="shared" ca="1" si="9"/>
        <v>0</v>
      </c>
      <c r="L72" s="23">
        <f t="shared" ca="1" si="9"/>
        <v>0</v>
      </c>
      <c r="M72" s="23">
        <f t="shared" ca="1" si="9"/>
        <v>0</v>
      </c>
      <c r="N72" s="23">
        <f t="shared" ca="1" si="9"/>
        <v>0</v>
      </c>
      <c r="O72" s="23">
        <f t="shared" ca="1" si="9"/>
        <v>0</v>
      </c>
      <c r="P72" s="57">
        <f t="shared" ca="1" si="9"/>
        <v>0</v>
      </c>
      <c r="CQ72" s="62" t="s">
        <v>279</v>
      </c>
      <c r="CR72" s="62">
        <v>778</v>
      </c>
    </row>
    <row r="73" spans="1:96" ht="12.75" customHeight="1" x14ac:dyDescent="0.3">
      <c r="A73" s="66" t="s">
        <v>280</v>
      </c>
      <c r="B73" s="55">
        <v>9000</v>
      </c>
      <c r="C73" s="65" t="s">
        <v>281</v>
      </c>
      <c r="D73" s="56">
        <f t="shared" ref="D73:I73" ca="1" si="16">SUMIF($C$7:$C$72,"HD",D$7:D$72)</f>
        <v>10523025796.815454</v>
      </c>
      <c r="E73" s="56">
        <f t="shared" ca="1" si="16"/>
        <v>167186925645.95041</v>
      </c>
      <c r="F73" s="56">
        <f t="shared" ca="1" si="16"/>
        <v>3477230984.8704648</v>
      </c>
      <c r="G73" s="56">
        <f t="shared" ca="1" si="16"/>
        <v>23230726521.858276</v>
      </c>
      <c r="H73" s="56">
        <f t="shared" ca="1" si="16"/>
        <v>6091585113.9901905</v>
      </c>
      <c r="I73" s="56">
        <f t="shared" ca="1" si="16"/>
        <v>210509494063.48477</v>
      </c>
      <c r="K73" s="57">
        <f t="shared" ca="1" si="9"/>
        <v>4.9988366765263109E-2</v>
      </c>
      <c r="L73" s="57">
        <f t="shared" ca="1" si="9"/>
        <v>0.79420135604682385</v>
      </c>
      <c r="M73" s="57">
        <f t="shared" ca="1" si="9"/>
        <v>1.6518167032513093E-2</v>
      </c>
      <c r="N73" s="57">
        <f t="shared" ca="1" si="9"/>
        <v>0.11035476867780808</v>
      </c>
      <c r="O73" s="57">
        <f t="shared" ca="1" si="9"/>
        <v>2.8937341477592027E-2</v>
      </c>
      <c r="P73" s="57">
        <f t="shared" ca="1" si="9"/>
        <v>1</v>
      </c>
      <c r="CQ73" s="62" t="s">
        <v>282</v>
      </c>
      <c r="CR73" s="62">
        <v>779</v>
      </c>
    </row>
    <row r="74" spans="1:96" ht="12.75" customHeight="1" x14ac:dyDescent="0.3">
      <c r="A74" s="66" t="s">
        <v>283</v>
      </c>
      <c r="B74" s="55">
        <v>9001</v>
      </c>
      <c r="C74" s="65" t="s">
        <v>284</v>
      </c>
      <c r="D74" s="56">
        <f t="shared" ref="D74:I74" ca="1" si="17">SUMIF($C$7:$C$72,"H",D$7:D$72)+SUMIF($C$7:$C$72,"E",D$7:D$72)</f>
        <v>0</v>
      </c>
      <c r="E74" s="56">
        <f t="shared" ca="1" si="17"/>
        <v>0</v>
      </c>
      <c r="F74" s="56">
        <f t="shared" ca="1" si="17"/>
        <v>0</v>
      </c>
      <c r="G74" s="56">
        <f t="shared" ca="1" si="17"/>
        <v>0</v>
      </c>
      <c r="H74" s="56">
        <f t="shared" ca="1" si="17"/>
        <v>0</v>
      </c>
      <c r="I74" s="56">
        <f t="shared" ca="1" si="17"/>
        <v>0</v>
      </c>
      <c r="K74" s="57">
        <f t="shared" ca="1" si="9"/>
        <v>0</v>
      </c>
      <c r="L74" s="57">
        <f t="shared" ca="1" si="9"/>
        <v>0</v>
      </c>
      <c r="M74" s="57">
        <f t="shared" ca="1" si="9"/>
        <v>0</v>
      </c>
      <c r="N74" s="57">
        <f t="shared" ca="1" si="9"/>
        <v>0</v>
      </c>
      <c r="O74" s="57">
        <f t="shared" ca="1" si="9"/>
        <v>0</v>
      </c>
      <c r="P74" s="57">
        <f t="shared" ca="1" si="9"/>
        <v>0</v>
      </c>
      <c r="CQ74" s="62" t="s">
        <v>285</v>
      </c>
      <c r="CR74" s="62">
        <v>780</v>
      </c>
    </row>
    <row r="75" spans="1:96" ht="13.8" x14ac:dyDescent="0.3">
      <c r="A75" s="66" t="s">
        <v>286</v>
      </c>
      <c r="B75" s="55">
        <v>9003</v>
      </c>
      <c r="C75" s="65" t="s">
        <v>287</v>
      </c>
      <c r="D75" s="56">
        <f t="shared" ref="D75:I75" ca="1" si="18">D73+D74</f>
        <v>10523025796.815454</v>
      </c>
      <c r="E75" s="56">
        <f t="shared" ca="1" si="18"/>
        <v>167186925645.95041</v>
      </c>
      <c r="F75" s="56">
        <f t="shared" ca="1" si="18"/>
        <v>3477230984.8704648</v>
      </c>
      <c r="G75" s="56">
        <f t="shared" ca="1" si="18"/>
        <v>23230726521.858276</v>
      </c>
      <c r="H75" s="56">
        <f t="shared" ca="1" si="18"/>
        <v>6091585113.9901905</v>
      </c>
      <c r="I75" s="56">
        <f t="shared" ca="1" si="18"/>
        <v>210509494063.48477</v>
      </c>
      <c r="K75" s="57">
        <f t="shared" ca="1" si="9"/>
        <v>4.9988366765263109E-2</v>
      </c>
      <c r="L75" s="57">
        <f t="shared" ca="1" si="9"/>
        <v>0.79420135604682385</v>
      </c>
      <c r="M75" s="57">
        <f t="shared" ca="1" si="9"/>
        <v>1.6518167032513093E-2</v>
      </c>
      <c r="N75" s="57">
        <f t="shared" ca="1" si="9"/>
        <v>0.11035476867780808</v>
      </c>
      <c r="O75" s="57">
        <f t="shared" ca="1" si="9"/>
        <v>2.8937341477592027E-2</v>
      </c>
      <c r="P75" s="57">
        <f t="shared" ca="1" si="9"/>
        <v>1</v>
      </c>
      <c r="CQ75" s="62" t="s">
        <v>288</v>
      </c>
      <c r="CR75" s="62">
        <v>781</v>
      </c>
    </row>
    <row r="76" spans="1:96" ht="12.75" customHeight="1" x14ac:dyDescent="0.25">
      <c r="CQ76" s="62" t="s">
        <v>289</v>
      </c>
      <c r="CR76" s="62">
        <v>782</v>
      </c>
    </row>
    <row r="77" spans="1:96" ht="12.75" customHeight="1" x14ac:dyDescent="0.25">
      <c r="CQ77" s="62" t="s">
        <v>290</v>
      </c>
      <c r="CR77" s="62">
        <v>783</v>
      </c>
    </row>
    <row r="78" spans="1:96" ht="12.75" customHeight="1" x14ac:dyDescent="0.25">
      <c r="CQ78" s="62" t="s">
        <v>291</v>
      </c>
      <c r="CR78" s="62">
        <v>784</v>
      </c>
    </row>
    <row r="79" spans="1:96" ht="12.75" customHeight="1" x14ac:dyDescent="0.25">
      <c r="CQ79" s="62" t="s">
        <v>292</v>
      </c>
      <c r="CR79" s="62">
        <v>785</v>
      </c>
    </row>
    <row r="80" spans="1:96" x14ac:dyDescent="0.25">
      <c r="CQ80" s="62" t="s">
        <v>293</v>
      </c>
      <c r="CR80" s="62">
        <v>786</v>
      </c>
    </row>
    <row r="81" spans="95:96" x14ac:dyDescent="0.25">
      <c r="CQ81" s="62" t="s">
        <v>294</v>
      </c>
      <c r="CR81" s="62">
        <v>789</v>
      </c>
    </row>
    <row r="82" spans="95:96" x14ac:dyDescent="0.25">
      <c r="CQ82" s="62" t="s">
        <v>295</v>
      </c>
      <c r="CR82" s="62">
        <v>790</v>
      </c>
    </row>
    <row r="83" spans="95:96" x14ac:dyDescent="0.25">
      <c r="CQ83" s="62" t="s">
        <v>296</v>
      </c>
      <c r="CR83" s="62">
        <v>791</v>
      </c>
    </row>
    <row r="84" spans="95:96" x14ac:dyDescent="0.25">
      <c r="CQ84" s="62" t="s">
        <v>297</v>
      </c>
      <c r="CR84" s="62">
        <v>792</v>
      </c>
    </row>
    <row r="85" spans="95:96" x14ac:dyDescent="0.25">
      <c r="CQ85" s="62" t="s">
        <v>298</v>
      </c>
      <c r="CR85" s="62">
        <v>793</v>
      </c>
    </row>
    <row r="86" spans="95:96" x14ac:dyDescent="0.25">
      <c r="CQ86" s="62" t="s">
        <v>299</v>
      </c>
      <c r="CR86" s="62">
        <v>794</v>
      </c>
    </row>
    <row r="87" spans="95:96" x14ac:dyDescent="0.25">
      <c r="CQ87" s="62" t="s">
        <v>300</v>
      </c>
      <c r="CR87" s="62">
        <v>795</v>
      </c>
    </row>
    <row r="88" spans="95:96" x14ac:dyDescent="0.25">
      <c r="CQ88" s="62" t="s">
        <v>301</v>
      </c>
      <c r="CR88" s="62">
        <v>796</v>
      </c>
    </row>
    <row r="89" spans="95:96" x14ac:dyDescent="0.25">
      <c r="CQ89" s="62" t="s">
        <v>302</v>
      </c>
      <c r="CR89" s="62">
        <v>797</v>
      </c>
    </row>
    <row r="90" spans="95:96" x14ac:dyDescent="0.25">
      <c r="CQ90" s="62" t="s">
        <v>303</v>
      </c>
      <c r="CR90" s="62">
        <v>798</v>
      </c>
    </row>
    <row r="91" spans="95:96" x14ac:dyDescent="0.25">
      <c r="CQ91" s="62" t="s">
        <v>304</v>
      </c>
      <c r="CR91" s="62">
        <v>799</v>
      </c>
    </row>
    <row r="92" spans="95:96" x14ac:dyDescent="0.25">
      <c r="CQ92" s="62" t="s">
        <v>305</v>
      </c>
      <c r="CR92" s="62">
        <v>707</v>
      </c>
    </row>
    <row r="93" spans="95:96" x14ac:dyDescent="0.25">
      <c r="CQ93" s="62" t="s">
        <v>306</v>
      </c>
      <c r="CR93" s="62">
        <v>771</v>
      </c>
    </row>
    <row r="94" spans="95:96" x14ac:dyDescent="0.25">
      <c r="CQ94" s="62" t="s">
        <v>307</v>
      </c>
      <c r="CR94" s="62">
        <v>708</v>
      </c>
    </row>
    <row r="95" spans="95:96" x14ac:dyDescent="0.25">
      <c r="CQ95" s="62" t="s">
        <v>308</v>
      </c>
      <c r="CR95" s="62">
        <v>705</v>
      </c>
    </row>
  </sheetData>
  <mergeCells count="5">
    <mergeCell ref="F1:G1"/>
    <mergeCell ref="D4:I4"/>
    <mergeCell ref="K4:P4"/>
    <mergeCell ref="D5:I5"/>
    <mergeCell ref="K5:P5"/>
  </mergeCells>
  <dataValidations count="1">
    <dataValidation type="list" allowBlank="1" showInputMessage="1" showErrorMessage="1" sqref="D4:I4" xr:uid="{9E090412-0BDB-49C1-ADC8-FDBA060B8AEC}">
      <formula1>Branşlar5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127C-420F-46F5-9D50-5630B40596FA}">
  <dimension ref="A1:CV7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4" width="15.6640625" style="3" customWidth="1"/>
    <col min="95" max="100" width="15.5546875" style="3" customWidth="1"/>
    <col min="101" max="16384" width="9.109375" style="3"/>
  </cols>
  <sheetData>
    <row r="1" spans="1:100" ht="15" customHeight="1" x14ac:dyDescent="0.3">
      <c r="A1" s="1" t="s">
        <v>0</v>
      </c>
      <c r="B1" s="2"/>
      <c r="C1" s="2"/>
    </row>
    <row r="2" spans="1:100" ht="15" customHeight="1" x14ac:dyDescent="0.3">
      <c r="A2" s="1" t="s">
        <v>309</v>
      </c>
      <c r="B2" s="68" t="s">
        <v>8</v>
      </c>
      <c r="C2" s="2"/>
      <c r="E2" s="81" t="s">
        <v>1</v>
      </c>
      <c r="F2" s="82"/>
      <c r="G2" s="83"/>
      <c r="H2" s="5"/>
    </row>
    <row r="3" spans="1:100" ht="15" customHeight="1" x14ac:dyDescent="0.3">
      <c r="A3" s="4" t="s">
        <v>354</v>
      </c>
      <c r="B3" s="2"/>
      <c r="C3" s="2"/>
    </row>
    <row r="4" spans="1:100" ht="22.5" customHeight="1" x14ac:dyDescent="0.25"/>
    <row r="5" spans="1:100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707</v>
      </c>
      <c r="N5" s="10">
        <v>708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69"/>
    </row>
    <row r="6" spans="1:100" ht="79.5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99</v>
      </c>
      <c r="N6" s="7" t="s">
        <v>108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69" t="s">
        <v>313</v>
      </c>
    </row>
    <row r="7" spans="1:100" ht="12.75" customHeight="1" x14ac:dyDescent="0.3">
      <c r="A7" s="64" t="s">
        <v>146</v>
      </c>
      <c r="B7" s="20">
        <v>1001</v>
      </c>
      <c r="C7" s="65" t="s">
        <v>147</v>
      </c>
      <c r="D7" s="22">
        <f ca="1">+E7+F7+G7</f>
        <v>19679606.079999998</v>
      </c>
      <c r="E7" s="21">
        <f t="shared" ref="E7:T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19679606.079999998</v>
      </c>
      <c r="H7" s="21">
        <f t="shared" ca="1" si="0"/>
        <v>1149879.22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9621418.2100000009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U7:AJ22" ca="1" si="1">IFERROR(INDIRECT("'"&amp;$B$2&amp;"'!"&amp;ADDRESS(MATCH($B7,INDIRECT("'"&amp;$B$2&amp;"'!$B$1:$B$1095"),0),MATCH(U$5,INDIRECT("'"&amp;$B$2&amp;"'!5:5"),0))),0)</f>
        <v>0</v>
      </c>
      <c r="V7" s="21">
        <f t="shared" ca="1" si="1"/>
        <v>0</v>
      </c>
      <c r="W7" s="21">
        <f t="shared" ca="1" si="1"/>
        <v>0</v>
      </c>
      <c r="X7" s="21">
        <f t="shared" ca="1" si="1"/>
        <v>0</v>
      </c>
      <c r="Y7" s="21">
        <f t="shared" ca="1" si="1"/>
        <v>0</v>
      </c>
      <c r="Z7" s="21">
        <f t="shared" ca="1" si="1"/>
        <v>12894225.609999999</v>
      </c>
      <c r="AA7" s="21">
        <f t="shared" ca="1" si="1"/>
        <v>0</v>
      </c>
      <c r="AB7" s="21">
        <f t="shared" ca="1" si="1"/>
        <v>0</v>
      </c>
      <c r="AC7" s="21">
        <f t="shared" ca="1" si="1"/>
        <v>0</v>
      </c>
      <c r="AD7" s="21">
        <f t="shared" ca="1" si="1"/>
        <v>0</v>
      </c>
      <c r="AE7" s="21">
        <f t="shared" ca="1" si="1"/>
        <v>0</v>
      </c>
      <c r="AF7" s="21">
        <f t="shared" ca="1" si="1"/>
        <v>0</v>
      </c>
      <c r="AG7" s="21">
        <f t="shared" ca="1" si="1"/>
        <v>0</v>
      </c>
      <c r="AH7" s="21">
        <f t="shared" ca="1" si="1"/>
        <v>0</v>
      </c>
      <c r="AI7" s="21">
        <f t="shared" ca="1" si="1"/>
        <v>0</v>
      </c>
      <c r="AJ7" s="21">
        <f t="shared" ca="1" si="1"/>
        <v>0</v>
      </c>
      <c r="AK7" s="21">
        <f t="shared" ref="AK7:AZ22" ca="1" si="2">IFERROR(INDIRECT("'"&amp;$B$2&amp;"'!"&amp;ADDRESS(MATCH($B7,INDIRECT("'"&amp;$B$2&amp;"'!$B$1:$B$1095"),0),MATCH(AK$5,INDIRECT("'"&amp;$B$2&amp;"'!5:5"),0))),0)</f>
        <v>0</v>
      </c>
      <c r="AL7" s="21">
        <f t="shared" ca="1" si="2"/>
        <v>0</v>
      </c>
      <c r="AM7" s="21">
        <f t="shared" ca="1" si="2"/>
        <v>4004150.58</v>
      </c>
      <c r="AN7" s="21">
        <f t="shared" ca="1" si="2"/>
        <v>0</v>
      </c>
      <c r="AO7" s="21">
        <f t="shared" ca="1" si="2"/>
        <v>0</v>
      </c>
      <c r="AP7" s="21">
        <f t="shared" ca="1" si="2"/>
        <v>42182.73</v>
      </c>
      <c r="AQ7" s="21">
        <f t="shared" ca="1" si="2"/>
        <v>0</v>
      </c>
      <c r="AR7" s="21">
        <f t="shared" ca="1" si="2"/>
        <v>0</v>
      </c>
      <c r="AS7" s="21">
        <f t="shared" ca="1" si="2"/>
        <v>0</v>
      </c>
      <c r="AT7" s="21">
        <f t="shared" ca="1" si="2"/>
        <v>708155.34</v>
      </c>
      <c r="AU7" s="21">
        <f t="shared" ca="1" si="2"/>
        <v>0</v>
      </c>
      <c r="AV7" s="21">
        <f t="shared" ca="1" si="2"/>
        <v>0</v>
      </c>
      <c r="AW7" s="21">
        <f t="shared" ca="1" si="2"/>
        <v>0</v>
      </c>
      <c r="AX7" s="21">
        <f t="shared" ca="1" si="2"/>
        <v>0</v>
      </c>
      <c r="AY7" s="21">
        <f t="shared" ca="1" si="2"/>
        <v>0</v>
      </c>
      <c r="AZ7" s="21">
        <f t="shared" ca="1" si="2"/>
        <v>0</v>
      </c>
      <c r="BA7" s="21">
        <f t="shared" ref="BA7:BP22" ca="1" si="3">IFERROR(INDIRECT("'"&amp;$B$2&amp;"'!"&amp;ADDRESS(MATCH($B7,INDIRECT("'"&amp;$B$2&amp;"'!$B$1:$B$1095"),0),MATCH(BA$5,INDIRECT("'"&amp;$B$2&amp;"'!5:5"),0))),0)</f>
        <v>0</v>
      </c>
      <c r="BB7" s="21">
        <f t="shared" ca="1" si="3"/>
        <v>0</v>
      </c>
      <c r="BC7" s="21">
        <f t="shared" ca="1" si="3"/>
        <v>0</v>
      </c>
      <c r="BD7" s="21">
        <f t="shared" ca="1" si="3"/>
        <v>1520933.02</v>
      </c>
      <c r="BE7" s="21">
        <f t="shared" ca="1" si="3"/>
        <v>0</v>
      </c>
      <c r="BF7" s="21">
        <f t="shared" ca="1" si="3"/>
        <v>0</v>
      </c>
      <c r="BG7" s="21">
        <f t="shared" ca="1" si="3"/>
        <v>0</v>
      </c>
      <c r="BH7" s="21">
        <f t="shared" ca="1" si="3"/>
        <v>0</v>
      </c>
      <c r="BI7" s="21">
        <f t="shared" ca="1" si="3"/>
        <v>0</v>
      </c>
      <c r="BJ7" s="21">
        <f t="shared" ca="1" si="3"/>
        <v>0</v>
      </c>
      <c r="BK7" s="21">
        <f t="shared" ca="1" si="3"/>
        <v>0</v>
      </c>
      <c r="BL7" s="21">
        <f t="shared" ca="1" si="3"/>
        <v>0</v>
      </c>
      <c r="BM7" s="21">
        <f t="shared" ca="1" si="3"/>
        <v>0</v>
      </c>
      <c r="BN7" s="21">
        <f t="shared" ca="1" si="3"/>
        <v>0</v>
      </c>
      <c r="BO7" s="21">
        <f t="shared" ca="1" si="3"/>
        <v>0</v>
      </c>
      <c r="BP7" s="21">
        <f t="shared" ca="1" si="3"/>
        <v>0</v>
      </c>
      <c r="BQ7" s="21">
        <f t="shared" ref="BQ7:CG21" ca="1" si="4">IFERROR(INDIRECT("'"&amp;$B$2&amp;"'!"&amp;ADDRESS(MATCH($B7,INDIRECT("'"&amp;$B$2&amp;"'!$B$1:$B$1095"),0),MATCH(BQ$5,INDIRECT("'"&amp;$B$2&amp;"'!5:5"),0))),0)</f>
        <v>0</v>
      </c>
      <c r="BR7" s="21">
        <f t="shared" ca="1" si="4"/>
        <v>0</v>
      </c>
      <c r="BS7" s="21">
        <f t="shared" ca="1" si="4"/>
        <v>0</v>
      </c>
      <c r="BT7" s="21">
        <f t="shared" ca="1" si="4"/>
        <v>0</v>
      </c>
      <c r="BU7" s="21">
        <f t="shared" ca="1" si="4"/>
        <v>0</v>
      </c>
      <c r="BV7" s="21">
        <f t="shared" ca="1" si="4"/>
        <v>0</v>
      </c>
      <c r="BW7" s="21">
        <f t="shared" ca="1" si="4"/>
        <v>0</v>
      </c>
      <c r="BX7" s="21">
        <f t="shared" ca="1" si="4"/>
        <v>0</v>
      </c>
      <c r="BY7" s="21">
        <f t="shared" ca="1" si="4"/>
        <v>0</v>
      </c>
      <c r="BZ7" s="21">
        <f t="shared" ca="1" si="4"/>
        <v>0</v>
      </c>
      <c r="CA7" s="21">
        <f t="shared" ca="1" si="4"/>
        <v>0</v>
      </c>
      <c r="CB7" s="21">
        <f t="shared" ca="1" si="4"/>
        <v>0</v>
      </c>
      <c r="CC7" s="21">
        <f t="shared" ca="1" si="4"/>
        <v>0</v>
      </c>
      <c r="CD7" s="21">
        <f t="shared" ca="1" si="4"/>
        <v>0</v>
      </c>
      <c r="CE7" s="21">
        <f t="shared" ca="1" si="4"/>
        <v>0</v>
      </c>
      <c r="CF7" s="21">
        <f t="shared" ca="1" si="4"/>
        <v>0</v>
      </c>
      <c r="CG7" s="21">
        <f t="shared" ca="1" si="4"/>
        <v>0</v>
      </c>
      <c r="CH7" s="21">
        <f t="shared" ref="CH7:CI21" ca="1" si="5">IFERROR(INDIRECT("'"&amp;$B$2&amp;"'!"&amp;ADDRESS(MATCH($B7,INDIRECT("'"&amp;$B$2&amp;"'!$B$1:$B$1095"),0),MATCH(CH$5,INDIRECT("'"&amp;$B$2&amp;"'!5:5"),0))),0)</f>
        <v>0</v>
      </c>
      <c r="CI7" s="21">
        <f t="shared" ca="1" si="5"/>
        <v>0</v>
      </c>
      <c r="CJ7" s="22">
        <f ca="1">CK7+CL7+CM7+CP7</f>
        <v>0</v>
      </c>
      <c r="CK7" s="21">
        <f t="shared" ref="CK7:CL22" ca="1" si="6">IFERROR(INDIRECT("'"&amp;$B$2&amp;"'!"&amp;ADDRESS(MATCH($B7,INDIRECT("'"&amp;$B$2&amp;"'!$B$1:$B$1095"),0),MATCH(CK$5,INDIRECT("'"&amp;$B$2&amp;"'!5:5"),0))),0)</f>
        <v>0</v>
      </c>
      <c r="CL7" s="21">
        <f t="shared" ca="1" si="6"/>
        <v>0</v>
      </c>
      <c r="CM7" s="22">
        <f ca="1">+CN7+CO7</f>
        <v>0</v>
      </c>
      <c r="CN7" s="21">
        <f t="shared" ref="CN7:CO22" ca="1" si="7">IFERROR(INDIRECT("'"&amp;$B$2&amp;"'!"&amp;ADDRESS(MATCH($B7,INDIRECT("'"&amp;$B$2&amp;"'!$B$1:$B$1095"),0),MATCH(CN$5,INDIRECT("'"&amp;$B$2&amp;"'!5:5"),0))),0)</f>
        <v>0</v>
      </c>
      <c r="CO7" s="21">
        <f t="shared" ca="1" si="7"/>
        <v>0</v>
      </c>
      <c r="CP7" s="22">
        <f ca="1">+CQ7+CR7</f>
        <v>0</v>
      </c>
      <c r="CQ7" s="21">
        <f t="shared" ref="CQ7:CU22" ca="1" si="8">IFERROR(INDIRECT("'"&amp;$B$2&amp;"'!"&amp;ADDRESS(MATCH($B7,INDIRECT("'"&amp;$B$2&amp;"'!$B$1:$B$1095"),0),MATCH(CQ$5,INDIRECT("'"&amp;$B$2&amp;"'!5:5"),0))),0)</f>
        <v>0</v>
      </c>
      <c r="CR7" s="21">
        <f t="shared" ca="1" si="8"/>
        <v>0</v>
      </c>
      <c r="CS7" s="21">
        <f t="shared" ca="1" si="8"/>
        <v>27565.18</v>
      </c>
      <c r="CT7" s="21">
        <f t="shared" ca="1" si="8"/>
        <v>0</v>
      </c>
      <c r="CU7" s="21">
        <f t="shared" ca="1" si="8"/>
        <v>0</v>
      </c>
      <c r="CV7" s="22">
        <f t="shared" ref="CV7:CV56" ca="1" si="9">+D7+SUM(H7:CJ7)+SUM(CS7:CU7)</f>
        <v>49648115.969999991</v>
      </c>
    </row>
    <row r="8" spans="1:100" ht="12.75" customHeight="1" x14ac:dyDescent="0.3">
      <c r="A8" s="64" t="s">
        <v>149</v>
      </c>
      <c r="B8" s="20">
        <v>1003</v>
      </c>
      <c r="C8" s="65" t="s">
        <v>147</v>
      </c>
      <c r="D8" s="22">
        <f t="shared" ref="D8:D22" ca="1" si="10">+E8+F8+G8</f>
        <v>1416030826.1999979</v>
      </c>
      <c r="E8" s="21">
        <f t="shared" ca="1" si="0"/>
        <v>228229474.99999881</v>
      </c>
      <c r="F8" s="21">
        <f t="shared" ca="1" si="0"/>
        <v>541145395.52999902</v>
      </c>
      <c r="G8" s="21">
        <f t="shared" ca="1" si="0"/>
        <v>646655955.67000008</v>
      </c>
      <c r="H8" s="21">
        <f t="shared" ca="1" si="0"/>
        <v>352935101.0999999</v>
      </c>
      <c r="I8" s="21">
        <f t="shared" ca="1" si="0"/>
        <v>169955.05999994278</v>
      </c>
      <c r="J8" s="21">
        <f t="shared" ca="1" si="0"/>
        <v>70778.219999998808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1">
        <f t="shared" ca="1" si="0"/>
        <v>93167659.959999979</v>
      </c>
      <c r="P8" s="21">
        <f t="shared" ca="1" si="0"/>
        <v>0</v>
      </c>
      <c r="Q8" s="21">
        <f t="shared" ca="1" si="0"/>
        <v>3447328.5</v>
      </c>
      <c r="R8" s="21">
        <f t="shared" ca="1" si="0"/>
        <v>0</v>
      </c>
      <c r="S8" s="21">
        <f t="shared" ca="1" si="0"/>
        <v>0</v>
      </c>
      <c r="T8" s="21">
        <f t="shared" ca="1" si="0"/>
        <v>536763359.5800004</v>
      </c>
      <c r="U8" s="21">
        <f t="shared" ca="1" si="1"/>
        <v>0</v>
      </c>
      <c r="V8" s="21">
        <f t="shared" ca="1" si="1"/>
        <v>16592228.409999967</v>
      </c>
      <c r="W8" s="21">
        <f t="shared" ca="1" si="1"/>
        <v>284341389.96000004</v>
      </c>
      <c r="X8" s="21">
        <f t="shared" ca="1" si="1"/>
        <v>5596</v>
      </c>
      <c r="Y8" s="21">
        <f t="shared" ca="1" si="1"/>
        <v>3759956.4399999976</v>
      </c>
      <c r="Z8" s="21">
        <f t="shared" ca="1" si="1"/>
        <v>137472536.11000001</v>
      </c>
      <c r="AA8" s="21">
        <f t="shared" ca="1" si="1"/>
        <v>2967.5200000000914</v>
      </c>
      <c r="AB8" s="21">
        <f t="shared" ca="1" si="1"/>
        <v>0</v>
      </c>
      <c r="AC8" s="21">
        <f t="shared" ca="1" si="1"/>
        <v>236490.77000000328</v>
      </c>
      <c r="AD8" s="21">
        <f t="shared" ca="1" si="1"/>
        <v>2829268.5199999809</v>
      </c>
      <c r="AE8" s="21">
        <f t="shared" ca="1" si="1"/>
        <v>0</v>
      </c>
      <c r="AF8" s="21">
        <f t="shared" ca="1" si="1"/>
        <v>1044883.9700000025</v>
      </c>
      <c r="AG8" s="21">
        <f t="shared" ca="1" si="1"/>
        <v>137468.46999999881</v>
      </c>
      <c r="AH8" s="21">
        <f t="shared" ca="1" si="1"/>
        <v>1924991.3699999973</v>
      </c>
      <c r="AI8" s="21">
        <f t="shared" ca="1" si="1"/>
        <v>0</v>
      </c>
      <c r="AJ8" s="21">
        <f t="shared" ca="1" si="1"/>
        <v>0</v>
      </c>
      <c r="AK8" s="21">
        <f t="shared" ca="1" si="2"/>
        <v>5433.5199999999022</v>
      </c>
      <c r="AL8" s="21">
        <f t="shared" ca="1" si="2"/>
        <v>0</v>
      </c>
      <c r="AM8" s="21">
        <f t="shared" ca="1" si="2"/>
        <v>38574821.280000001</v>
      </c>
      <c r="AN8" s="21">
        <f t="shared" ca="1" si="2"/>
        <v>0</v>
      </c>
      <c r="AO8" s="21">
        <f t="shared" ca="1" si="2"/>
        <v>0</v>
      </c>
      <c r="AP8" s="21">
        <f t="shared" ca="1" si="2"/>
        <v>775194.62000000104</v>
      </c>
      <c r="AQ8" s="21">
        <f t="shared" ca="1" si="2"/>
        <v>0</v>
      </c>
      <c r="AR8" s="21">
        <f t="shared" ca="1" si="2"/>
        <v>0</v>
      </c>
      <c r="AS8" s="21">
        <f t="shared" ca="1" si="2"/>
        <v>0</v>
      </c>
      <c r="AT8" s="21">
        <f t="shared" ca="1" si="2"/>
        <v>0</v>
      </c>
      <c r="AU8" s="21">
        <f t="shared" ca="1" si="2"/>
        <v>0</v>
      </c>
      <c r="AV8" s="21">
        <f t="shared" ca="1" si="2"/>
        <v>0</v>
      </c>
      <c r="AW8" s="21">
        <f t="shared" ca="1" si="2"/>
        <v>0</v>
      </c>
      <c r="AX8" s="21">
        <f t="shared" ca="1" si="2"/>
        <v>0</v>
      </c>
      <c r="AY8" s="21">
        <f t="shared" ca="1" si="2"/>
        <v>0</v>
      </c>
      <c r="AZ8" s="21">
        <f t="shared" ca="1" si="2"/>
        <v>0</v>
      </c>
      <c r="BA8" s="21">
        <f t="shared" ca="1" si="3"/>
        <v>0</v>
      </c>
      <c r="BB8" s="21">
        <f t="shared" ca="1" si="3"/>
        <v>0</v>
      </c>
      <c r="BC8" s="21">
        <f t="shared" ca="1" si="3"/>
        <v>0</v>
      </c>
      <c r="BD8" s="21">
        <f t="shared" ca="1" si="3"/>
        <v>4805029.9399999976</v>
      </c>
      <c r="BE8" s="21">
        <f t="shared" ca="1" si="3"/>
        <v>0</v>
      </c>
      <c r="BF8" s="21">
        <f t="shared" ca="1" si="3"/>
        <v>0</v>
      </c>
      <c r="BG8" s="21">
        <f t="shared" ca="1" si="3"/>
        <v>0</v>
      </c>
      <c r="BH8" s="21">
        <f t="shared" ca="1" si="3"/>
        <v>0</v>
      </c>
      <c r="BI8" s="21">
        <f t="shared" ca="1" si="3"/>
        <v>0</v>
      </c>
      <c r="BJ8" s="21">
        <f t="shared" ca="1" si="3"/>
        <v>0</v>
      </c>
      <c r="BK8" s="21">
        <f t="shared" ca="1" si="3"/>
        <v>0</v>
      </c>
      <c r="BL8" s="21">
        <f t="shared" ca="1" si="3"/>
        <v>0</v>
      </c>
      <c r="BM8" s="21">
        <f t="shared" ca="1" si="3"/>
        <v>320357.4299999997</v>
      </c>
      <c r="BN8" s="21">
        <f t="shared" ca="1" si="3"/>
        <v>61286.910000000149</v>
      </c>
      <c r="BO8" s="21">
        <f t="shared" ca="1" si="3"/>
        <v>0</v>
      </c>
      <c r="BP8" s="21">
        <f t="shared" ca="1" si="3"/>
        <v>2693184717.3099999</v>
      </c>
      <c r="BQ8" s="21">
        <f t="shared" ca="1" si="4"/>
        <v>4821022.9000000004</v>
      </c>
      <c r="BR8" s="21">
        <f t="shared" ca="1" si="4"/>
        <v>89532481.870000511</v>
      </c>
      <c r="BS8" s="21">
        <f t="shared" ca="1" si="4"/>
        <v>33947607.51000002</v>
      </c>
      <c r="BT8" s="21">
        <f t="shared" ca="1" si="4"/>
        <v>0</v>
      </c>
      <c r="BU8" s="21">
        <f t="shared" ca="1" si="4"/>
        <v>0</v>
      </c>
      <c r="BV8" s="21">
        <f t="shared" ca="1" si="4"/>
        <v>1418628.4400000125</v>
      </c>
      <c r="BW8" s="21">
        <f t="shared" ca="1" si="4"/>
        <v>0</v>
      </c>
      <c r="BX8" s="21">
        <f t="shared" ca="1" si="4"/>
        <v>4188.3899999999994</v>
      </c>
      <c r="BY8" s="21">
        <f t="shared" ca="1" si="4"/>
        <v>0</v>
      </c>
      <c r="BZ8" s="21">
        <f t="shared" ca="1" si="4"/>
        <v>0</v>
      </c>
      <c r="CA8" s="21">
        <f t="shared" ca="1" si="4"/>
        <v>-144166.58000000007</v>
      </c>
      <c r="CB8" s="21">
        <f t="shared" ca="1" si="4"/>
        <v>-15559917.069999993</v>
      </c>
      <c r="CC8" s="21">
        <f t="shared" ca="1" si="4"/>
        <v>61916.5</v>
      </c>
      <c r="CD8" s="21">
        <f t="shared" ca="1" si="4"/>
        <v>2526554.6799999997</v>
      </c>
      <c r="CE8" s="21">
        <f t="shared" ca="1" si="4"/>
        <v>53639.139999999898</v>
      </c>
      <c r="CF8" s="21">
        <f t="shared" ca="1" si="4"/>
        <v>0</v>
      </c>
      <c r="CG8" s="21">
        <f t="shared" ca="1" si="4"/>
        <v>7345.8000000000466</v>
      </c>
      <c r="CH8" s="21">
        <f t="shared" ca="1" si="5"/>
        <v>330692.34999999998</v>
      </c>
      <c r="CI8" s="21">
        <f t="shared" ca="1" si="5"/>
        <v>0</v>
      </c>
      <c r="CJ8" s="22">
        <f t="shared" ref="CJ8:CJ22" ca="1" si="11">CK8+CL8+CM8+CP8</f>
        <v>1372188203.5699997</v>
      </c>
      <c r="CK8" s="21">
        <f t="shared" ca="1" si="6"/>
        <v>0</v>
      </c>
      <c r="CL8" s="21">
        <f t="shared" ca="1" si="6"/>
        <v>0</v>
      </c>
      <c r="CM8" s="22">
        <f t="shared" ref="CM8:CM22" ca="1" si="12">+CN8+CO8</f>
        <v>135080614.84000003</v>
      </c>
      <c r="CN8" s="21">
        <f t="shared" ca="1" si="7"/>
        <v>3851.9</v>
      </c>
      <c r="CO8" s="21">
        <f t="shared" ca="1" si="7"/>
        <v>135076762.94000003</v>
      </c>
      <c r="CP8" s="22">
        <f t="shared" ref="CP8:CP22" ca="1" si="13">+CQ8+CR8</f>
        <v>1237107588.7299995</v>
      </c>
      <c r="CQ8" s="21">
        <f t="shared" ca="1" si="8"/>
        <v>23725725.299999997</v>
      </c>
      <c r="CR8" s="21">
        <f t="shared" ca="1" si="8"/>
        <v>1213381863.4299996</v>
      </c>
      <c r="CS8" s="21">
        <f t="shared" ca="1" si="8"/>
        <v>6600.36</v>
      </c>
      <c r="CT8" s="21">
        <f t="shared" ca="1" si="8"/>
        <v>0</v>
      </c>
      <c r="CU8" s="21">
        <f t="shared" ca="1" si="8"/>
        <v>0</v>
      </c>
      <c r="CV8" s="22">
        <f t="shared" ca="1" si="9"/>
        <v>7077854425.0299978</v>
      </c>
    </row>
    <row r="9" spans="1:100" ht="12.75" customHeight="1" x14ac:dyDescent="0.3">
      <c r="A9" s="64" t="s">
        <v>151</v>
      </c>
      <c r="B9" s="20">
        <v>1004</v>
      </c>
      <c r="C9" s="65" t="s">
        <v>147</v>
      </c>
      <c r="D9" s="22">
        <f t="shared" ca="1" si="10"/>
        <v>385981336.91800022</v>
      </c>
      <c r="E9" s="21">
        <f t="shared" ca="1" si="0"/>
        <v>2594540.54</v>
      </c>
      <c r="F9" s="21">
        <f t="shared" ca="1" si="0"/>
        <v>216519536.08800021</v>
      </c>
      <c r="G9" s="21">
        <f t="shared" ca="1" si="0"/>
        <v>166867260.29000002</v>
      </c>
      <c r="H9" s="21">
        <f t="shared" ca="1" si="0"/>
        <v>145157376.17000014</v>
      </c>
      <c r="I9" s="21">
        <f t="shared" ca="1" si="0"/>
        <v>1398624.2800000003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1">
        <f t="shared" ca="1" si="0"/>
        <v>79299197.030000001</v>
      </c>
      <c r="P9" s="21">
        <f t="shared" ca="1" si="0"/>
        <v>0</v>
      </c>
      <c r="Q9" s="21">
        <f t="shared" ca="1" si="0"/>
        <v>15688303.280000001</v>
      </c>
      <c r="R9" s="21">
        <f t="shared" ca="1" si="0"/>
        <v>0</v>
      </c>
      <c r="S9" s="21">
        <f t="shared" ca="1" si="0"/>
        <v>0</v>
      </c>
      <c r="T9" s="21">
        <f t="shared" ca="1" si="0"/>
        <v>796916614.45000005</v>
      </c>
      <c r="U9" s="21">
        <f t="shared" ca="1" si="1"/>
        <v>106030404.65000001</v>
      </c>
      <c r="V9" s="21">
        <f t="shared" ca="1" si="1"/>
        <v>1070182.54</v>
      </c>
      <c r="W9" s="21">
        <f t="shared" ca="1" si="1"/>
        <v>6237780.5499999989</v>
      </c>
      <c r="X9" s="21">
        <f t="shared" ca="1" si="1"/>
        <v>0</v>
      </c>
      <c r="Y9" s="21">
        <f t="shared" ca="1" si="1"/>
        <v>727067.07</v>
      </c>
      <c r="Z9" s="21">
        <f t="shared" ca="1" si="1"/>
        <v>50232687.290000007</v>
      </c>
      <c r="AA9" s="21">
        <f t="shared" ca="1" si="1"/>
        <v>0</v>
      </c>
      <c r="AB9" s="21">
        <f t="shared" ca="1" si="1"/>
        <v>0</v>
      </c>
      <c r="AC9" s="21">
        <f t="shared" ca="1" si="1"/>
        <v>329847.94999999995</v>
      </c>
      <c r="AD9" s="21">
        <f t="shared" ca="1" si="1"/>
        <v>285555.57000000007</v>
      </c>
      <c r="AE9" s="21">
        <f t="shared" ca="1" si="1"/>
        <v>0</v>
      </c>
      <c r="AF9" s="21">
        <f t="shared" ca="1" si="1"/>
        <v>105877.01</v>
      </c>
      <c r="AG9" s="21">
        <f t="shared" ca="1" si="1"/>
        <v>0</v>
      </c>
      <c r="AH9" s="21">
        <f t="shared" ca="1" si="1"/>
        <v>951003.05</v>
      </c>
      <c r="AI9" s="21">
        <f t="shared" ca="1" si="1"/>
        <v>0</v>
      </c>
      <c r="AJ9" s="21">
        <f t="shared" ca="1" si="1"/>
        <v>9783228.3599999994</v>
      </c>
      <c r="AK9" s="21">
        <f t="shared" ca="1" si="2"/>
        <v>0</v>
      </c>
      <c r="AL9" s="21">
        <f t="shared" ca="1" si="2"/>
        <v>0</v>
      </c>
      <c r="AM9" s="21">
        <f t="shared" ca="1" si="2"/>
        <v>75300446.790000007</v>
      </c>
      <c r="AN9" s="21">
        <f t="shared" ca="1" si="2"/>
        <v>0</v>
      </c>
      <c r="AO9" s="21">
        <f t="shared" ca="1" si="2"/>
        <v>0</v>
      </c>
      <c r="AP9" s="21">
        <f t="shared" ca="1" si="2"/>
        <v>0</v>
      </c>
      <c r="AQ9" s="21">
        <f t="shared" ca="1" si="2"/>
        <v>0</v>
      </c>
      <c r="AR9" s="21">
        <f t="shared" ca="1" si="2"/>
        <v>0</v>
      </c>
      <c r="AS9" s="21">
        <f t="shared" ca="1" si="2"/>
        <v>0</v>
      </c>
      <c r="AT9" s="21">
        <f t="shared" ca="1" si="2"/>
        <v>0</v>
      </c>
      <c r="AU9" s="21">
        <f t="shared" ca="1" si="2"/>
        <v>0</v>
      </c>
      <c r="AV9" s="21">
        <f t="shared" ca="1" si="2"/>
        <v>0</v>
      </c>
      <c r="AW9" s="21">
        <f t="shared" ca="1" si="2"/>
        <v>0</v>
      </c>
      <c r="AX9" s="21">
        <f t="shared" ca="1" si="2"/>
        <v>0</v>
      </c>
      <c r="AY9" s="21">
        <f t="shared" ca="1" si="2"/>
        <v>0</v>
      </c>
      <c r="AZ9" s="21">
        <f t="shared" ca="1" si="2"/>
        <v>0</v>
      </c>
      <c r="BA9" s="21">
        <f t="shared" ca="1" si="3"/>
        <v>0</v>
      </c>
      <c r="BB9" s="21">
        <f t="shared" ca="1" si="3"/>
        <v>0</v>
      </c>
      <c r="BC9" s="21">
        <f t="shared" ca="1" si="3"/>
        <v>0</v>
      </c>
      <c r="BD9" s="21">
        <f t="shared" ca="1" si="3"/>
        <v>4174532.0700000003</v>
      </c>
      <c r="BE9" s="21">
        <f t="shared" ca="1" si="3"/>
        <v>0</v>
      </c>
      <c r="BF9" s="21">
        <f t="shared" ca="1" si="3"/>
        <v>0</v>
      </c>
      <c r="BG9" s="21">
        <f t="shared" ca="1" si="3"/>
        <v>0</v>
      </c>
      <c r="BH9" s="21">
        <f t="shared" ca="1" si="3"/>
        <v>0</v>
      </c>
      <c r="BI9" s="21">
        <f t="shared" ca="1" si="3"/>
        <v>0</v>
      </c>
      <c r="BJ9" s="21">
        <f t="shared" ca="1" si="3"/>
        <v>0</v>
      </c>
      <c r="BK9" s="21">
        <f t="shared" ca="1" si="3"/>
        <v>0</v>
      </c>
      <c r="BL9" s="21">
        <f t="shared" ca="1" si="3"/>
        <v>0</v>
      </c>
      <c r="BM9" s="21">
        <f t="shared" ca="1" si="3"/>
        <v>0</v>
      </c>
      <c r="BN9" s="21">
        <f t="shared" ca="1" si="3"/>
        <v>2751.2799999999997</v>
      </c>
      <c r="BO9" s="21">
        <f t="shared" ca="1" si="3"/>
        <v>0</v>
      </c>
      <c r="BP9" s="21">
        <f t="shared" ca="1" si="3"/>
        <v>45285838.480000004</v>
      </c>
      <c r="BQ9" s="21">
        <f t="shared" ca="1" si="4"/>
        <v>105520347.04999997</v>
      </c>
      <c r="BR9" s="21">
        <f t="shared" ca="1" si="4"/>
        <v>34190468.880000003</v>
      </c>
      <c r="BS9" s="21">
        <f t="shared" ca="1" si="4"/>
        <v>16648660.199999997</v>
      </c>
      <c r="BT9" s="21">
        <f t="shared" ca="1" si="4"/>
        <v>0</v>
      </c>
      <c r="BU9" s="21">
        <f t="shared" ca="1" si="4"/>
        <v>0</v>
      </c>
      <c r="BV9" s="21">
        <f t="shared" ca="1" si="4"/>
        <v>20706055.029999997</v>
      </c>
      <c r="BW9" s="21">
        <f t="shared" ca="1" si="4"/>
        <v>0</v>
      </c>
      <c r="BX9" s="21">
        <f t="shared" ca="1" si="4"/>
        <v>0</v>
      </c>
      <c r="BY9" s="21">
        <f t="shared" ca="1" si="4"/>
        <v>0</v>
      </c>
      <c r="BZ9" s="21">
        <f t="shared" ca="1" si="4"/>
        <v>0</v>
      </c>
      <c r="CA9" s="21">
        <f t="shared" ca="1" si="4"/>
        <v>0</v>
      </c>
      <c r="CB9" s="21">
        <f t="shared" ca="1" si="4"/>
        <v>-7.44</v>
      </c>
      <c r="CC9" s="21">
        <f t="shared" ca="1" si="4"/>
        <v>0</v>
      </c>
      <c r="CD9" s="21">
        <f t="shared" ca="1" si="4"/>
        <v>17.100000000000001</v>
      </c>
      <c r="CE9" s="21">
        <f t="shared" ca="1" si="4"/>
        <v>0</v>
      </c>
      <c r="CF9" s="21">
        <f t="shared" ca="1" si="4"/>
        <v>0</v>
      </c>
      <c r="CG9" s="21">
        <f t="shared" ca="1" si="4"/>
        <v>0</v>
      </c>
      <c r="CH9" s="21">
        <f t="shared" ca="1" si="5"/>
        <v>0</v>
      </c>
      <c r="CI9" s="21">
        <f t="shared" ca="1" si="5"/>
        <v>0</v>
      </c>
      <c r="CJ9" s="22">
        <f t="shared" ca="1" si="11"/>
        <v>2116488117.8100009</v>
      </c>
      <c r="CK9" s="21">
        <f t="shared" ca="1" si="6"/>
        <v>0</v>
      </c>
      <c r="CL9" s="21">
        <f t="shared" ca="1" si="6"/>
        <v>194694.51000000004</v>
      </c>
      <c r="CM9" s="22">
        <f t="shared" ca="1" si="12"/>
        <v>694285547.63000238</v>
      </c>
      <c r="CN9" s="21">
        <f t="shared" ca="1" si="7"/>
        <v>183579927.41000071</v>
      </c>
      <c r="CO9" s="21">
        <f t="shared" ca="1" si="7"/>
        <v>510705620.22000164</v>
      </c>
      <c r="CP9" s="22">
        <f t="shared" ca="1" si="13"/>
        <v>1422007875.6699986</v>
      </c>
      <c r="CQ9" s="21">
        <f t="shared" ca="1" si="8"/>
        <v>277463275.22999918</v>
      </c>
      <c r="CR9" s="21">
        <f t="shared" ca="1" si="8"/>
        <v>1144544600.4399996</v>
      </c>
      <c r="CS9" s="21">
        <f t="shared" ca="1" si="8"/>
        <v>1677568.6300000001</v>
      </c>
      <c r="CT9" s="21">
        <f t="shared" ca="1" si="8"/>
        <v>0</v>
      </c>
      <c r="CU9" s="21">
        <f t="shared" ca="1" si="8"/>
        <v>0</v>
      </c>
      <c r="CV9" s="22">
        <f t="shared" ca="1" si="9"/>
        <v>4020189882.0480008</v>
      </c>
    </row>
    <row r="10" spans="1:100" ht="12.75" customHeight="1" x14ac:dyDescent="0.3">
      <c r="A10" s="64" t="s">
        <v>153</v>
      </c>
      <c r="B10" s="20">
        <v>1005</v>
      </c>
      <c r="C10" s="65" t="s">
        <v>147</v>
      </c>
      <c r="D10" s="22">
        <f t="shared" ca="1" si="10"/>
        <v>2490078972.0600014</v>
      </c>
      <c r="E10" s="21">
        <f t="shared" ca="1" si="0"/>
        <v>475175950.65909696</v>
      </c>
      <c r="F10" s="21">
        <f t="shared" ca="1" si="0"/>
        <v>895371398.93876231</v>
      </c>
      <c r="G10" s="21">
        <f t="shared" ca="1" si="0"/>
        <v>1119531622.4621418</v>
      </c>
      <c r="H10" s="21">
        <f t="shared" ca="1" si="0"/>
        <v>2969089.8100000005</v>
      </c>
      <c r="I10" s="21">
        <f t="shared" ca="1" si="0"/>
        <v>24816877.300000001</v>
      </c>
      <c r="J10" s="21">
        <f t="shared" ca="1" si="0"/>
        <v>0</v>
      </c>
      <c r="K10" s="21">
        <f t="shared" ca="1" si="0"/>
        <v>33868283.479999997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1">
        <f t="shared" ca="1" si="0"/>
        <v>229808653.40000001</v>
      </c>
      <c r="P10" s="21">
        <f t="shared" ca="1" si="0"/>
        <v>0</v>
      </c>
      <c r="Q10" s="21">
        <f t="shared" ca="1" si="0"/>
        <v>276211093.18000001</v>
      </c>
      <c r="R10" s="21">
        <f t="shared" ca="1" si="0"/>
        <v>0</v>
      </c>
      <c r="S10" s="21">
        <f t="shared" ca="1" si="0"/>
        <v>0</v>
      </c>
      <c r="T10" s="21">
        <f t="shared" ca="1" si="0"/>
        <v>972575024.27001798</v>
      </c>
      <c r="U10" s="21">
        <f t="shared" ca="1" si="1"/>
        <v>0</v>
      </c>
      <c r="V10" s="21">
        <f t="shared" ca="1" si="1"/>
        <v>547343996.69000387</v>
      </c>
      <c r="W10" s="21">
        <f t="shared" ca="1" si="1"/>
        <v>174220182.64000005</v>
      </c>
      <c r="X10" s="21">
        <f t="shared" ca="1" si="1"/>
        <v>1.58365764946211E-10</v>
      </c>
      <c r="Y10" s="21">
        <f t="shared" ca="1" si="1"/>
        <v>36130468.200000003</v>
      </c>
      <c r="Z10" s="21">
        <f t="shared" ca="1" si="1"/>
        <v>443100648.46999997</v>
      </c>
      <c r="AA10" s="21">
        <f t="shared" ca="1" si="1"/>
        <v>0</v>
      </c>
      <c r="AB10" s="21">
        <f t="shared" ca="1" si="1"/>
        <v>0</v>
      </c>
      <c r="AC10" s="21">
        <f t="shared" ca="1" si="1"/>
        <v>291030.03999999992</v>
      </c>
      <c r="AD10" s="21">
        <f t="shared" ca="1" si="1"/>
        <v>3031137.0200000298</v>
      </c>
      <c r="AE10" s="21">
        <f t="shared" ca="1" si="1"/>
        <v>0</v>
      </c>
      <c r="AF10" s="21">
        <f t="shared" ca="1" si="1"/>
        <v>1192908.54</v>
      </c>
      <c r="AG10" s="21">
        <f t="shared" ca="1" si="1"/>
        <v>155291669.44</v>
      </c>
      <c r="AH10" s="21">
        <f t="shared" ca="1" si="1"/>
        <v>7961846.75</v>
      </c>
      <c r="AI10" s="21">
        <f t="shared" ca="1" si="1"/>
        <v>3765140</v>
      </c>
      <c r="AJ10" s="21">
        <f t="shared" ca="1" si="1"/>
        <v>33672454.140000001</v>
      </c>
      <c r="AK10" s="21">
        <f t="shared" ca="1" si="2"/>
        <v>103815.84</v>
      </c>
      <c r="AL10" s="21">
        <f t="shared" ca="1" si="2"/>
        <v>0</v>
      </c>
      <c r="AM10" s="21">
        <f t="shared" ca="1" si="2"/>
        <v>85992176.120000005</v>
      </c>
      <c r="AN10" s="21">
        <f t="shared" ca="1" si="2"/>
        <v>0</v>
      </c>
      <c r="AO10" s="21">
        <f t="shared" ca="1" si="2"/>
        <v>0</v>
      </c>
      <c r="AP10" s="21">
        <f t="shared" ca="1" si="2"/>
        <v>69562.889999999985</v>
      </c>
      <c r="AQ10" s="21">
        <f t="shared" ca="1" si="2"/>
        <v>0</v>
      </c>
      <c r="AR10" s="21">
        <f t="shared" ca="1" si="2"/>
        <v>0</v>
      </c>
      <c r="AS10" s="21">
        <f t="shared" ca="1" si="2"/>
        <v>0</v>
      </c>
      <c r="AT10" s="21">
        <f t="shared" ca="1" si="2"/>
        <v>0</v>
      </c>
      <c r="AU10" s="21">
        <f t="shared" ca="1" si="2"/>
        <v>0</v>
      </c>
      <c r="AV10" s="21">
        <f t="shared" ca="1" si="2"/>
        <v>0</v>
      </c>
      <c r="AW10" s="21">
        <f t="shared" ca="1" si="2"/>
        <v>0</v>
      </c>
      <c r="AX10" s="21">
        <f t="shared" ca="1" si="2"/>
        <v>0</v>
      </c>
      <c r="AY10" s="21">
        <f t="shared" ca="1" si="2"/>
        <v>0</v>
      </c>
      <c r="AZ10" s="21">
        <f t="shared" ca="1" si="2"/>
        <v>0</v>
      </c>
      <c r="BA10" s="21">
        <f t="shared" ca="1" si="3"/>
        <v>0</v>
      </c>
      <c r="BB10" s="21">
        <f t="shared" ca="1" si="3"/>
        <v>0</v>
      </c>
      <c r="BC10" s="21">
        <f t="shared" ca="1" si="3"/>
        <v>0</v>
      </c>
      <c r="BD10" s="21">
        <f t="shared" ca="1" si="3"/>
        <v>54659846.939993799</v>
      </c>
      <c r="BE10" s="21">
        <f t="shared" ca="1" si="3"/>
        <v>0</v>
      </c>
      <c r="BF10" s="21">
        <f t="shared" ca="1" si="3"/>
        <v>0</v>
      </c>
      <c r="BG10" s="21">
        <f t="shared" ca="1" si="3"/>
        <v>0</v>
      </c>
      <c r="BH10" s="21">
        <f t="shared" ca="1" si="3"/>
        <v>0</v>
      </c>
      <c r="BI10" s="21">
        <f t="shared" ca="1" si="3"/>
        <v>107170927.8</v>
      </c>
      <c r="BJ10" s="21">
        <f t="shared" ca="1" si="3"/>
        <v>0</v>
      </c>
      <c r="BK10" s="21">
        <f t="shared" ca="1" si="3"/>
        <v>0</v>
      </c>
      <c r="BL10" s="21">
        <f t="shared" ca="1" si="3"/>
        <v>0</v>
      </c>
      <c r="BM10" s="21">
        <f t="shared" ca="1" si="3"/>
        <v>101116541.33000001</v>
      </c>
      <c r="BN10" s="21">
        <f t="shared" ca="1" si="3"/>
        <v>11255601.710000001</v>
      </c>
      <c r="BO10" s="21">
        <f t="shared" ca="1" si="3"/>
        <v>0</v>
      </c>
      <c r="BP10" s="21">
        <f t="shared" ca="1" si="3"/>
        <v>8549614.6400000006</v>
      </c>
      <c r="BQ10" s="21">
        <f t="shared" ca="1" si="4"/>
        <v>3299749.76</v>
      </c>
      <c r="BR10" s="21">
        <f t="shared" ca="1" si="4"/>
        <v>118619528.94</v>
      </c>
      <c r="BS10" s="21">
        <f t="shared" ca="1" si="4"/>
        <v>6673129.4900000002</v>
      </c>
      <c r="BT10" s="21">
        <f t="shared" ca="1" si="4"/>
        <v>0</v>
      </c>
      <c r="BU10" s="21">
        <f t="shared" ca="1" si="4"/>
        <v>0</v>
      </c>
      <c r="BV10" s="21">
        <f t="shared" ca="1" si="4"/>
        <v>86046.44</v>
      </c>
      <c r="BW10" s="21">
        <f t="shared" ca="1" si="4"/>
        <v>0</v>
      </c>
      <c r="BX10" s="21">
        <f t="shared" ca="1" si="4"/>
        <v>2686406.35</v>
      </c>
      <c r="BY10" s="21">
        <f t="shared" ca="1" si="4"/>
        <v>0</v>
      </c>
      <c r="BZ10" s="21">
        <f t="shared" ca="1" si="4"/>
        <v>74780548.719999999</v>
      </c>
      <c r="CA10" s="21">
        <f t="shared" ca="1" si="4"/>
        <v>29882112.579999998</v>
      </c>
      <c r="CB10" s="21">
        <f t="shared" ca="1" si="4"/>
        <v>822297653.64999998</v>
      </c>
      <c r="CC10" s="21">
        <f t="shared" ca="1" si="4"/>
        <v>6085326.71</v>
      </c>
      <c r="CD10" s="21">
        <f t="shared" ca="1" si="4"/>
        <v>263004508.15000001</v>
      </c>
      <c r="CE10" s="21">
        <f t="shared" ca="1" si="4"/>
        <v>936599.63999999897</v>
      </c>
      <c r="CF10" s="21">
        <f t="shared" ca="1" si="4"/>
        <v>0</v>
      </c>
      <c r="CG10" s="21">
        <f t="shared" ca="1" si="4"/>
        <v>6627496.5300000003</v>
      </c>
      <c r="CH10" s="21">
        <f t="shared" ca="1" si="5"/>
        <v>45856265.549999997</v>
      </c>
      <c r="CI10" s="21">
        <f t="shared" ca="1" si="5"/>
        <v>3957.14</v>
      </c>
      <c r="CJ10" s="22">
        <f t="shared" ca="1" si="11"/>
        <v>288768314.51850867</v>
      </c>
      <c r="CK10" s="21">
        <f t="shared" ca="1" si="6"/>
        <v>41286</v>
      </c>
      <c r="CL10" s="21">
        <f t="shared" ca="1" si="6"/>
        <v>5168</v>
      </c>
      <c r="CM10" s="22">
        <f t="shared" ca="1" si="12"/>
        <v>104211489.6099999</v>
      </c>
      <c r="CN10" s="21">
        <f t="shared" ca="1" si="7"/>
        <v>54588050.265812658</v>
      </c>
      <c r="CO10" s="21">
        <f t="shared" ca="1" si="7"/>
        <v>49623439.34418723</v>
      </c>
      <c r="CP10" s="22">
        <f t="shared" ca="1" si="13"/>
        <v>184510370.90850878</v>
      </c>
      <c r="CQ10" s="21">
        <f t="shared" ca="1" si="8"/>
        <v>54659131.934254378</v>
      </c>
      <c r="CR10" s="21">
        <f t="shared" ca="1" si="8"/>
        <v>129851238.97425438</v>
      </c>
      <c r="CS10" s="21">
        <f t="shared" ca="1" si="8"/>
        <v>6965748.2100000102</v>
      </c>
      <c r="CT10" s="21">
        <f t="shared" ca="1" si="8"/>
        <v>0</v>
      </c>
      <c r="CU10" s="21">
        <f t="shared" ca="1" si="8"/>
        <v>0</v>
      </c>
      <c r="CV10" s="22">
        <f t="shared" ca="1" si="9"/>
        <v>7481820955.0785255</v>
      </c>
    </row>
    <row r="11" spans="1:100" ht="12.75" customHeight="1" x14ac:dyDescent="0.3">
      <c r="A11" s="64" t="s">
        <v>155</v>
      </c>
      <c r="B11" s="20">
        <v>1006</v>
      </c>
      <c r="C11" s="65" t="s">
        <v>147</v>
      </c>
      <c r="D11" s="22">
        <f t="shared" ca="1" si="10"/>
        <v>1932004.3000000003</v>
      </c>
      <c r="E11" s="21">
        <f t="shared" ca="1" si="0"/>
        <v>151689.41</v>
      </c>
      <c r="F11" s="21">
        <f t="shared" ca="1" si="0"/>
        <v>2448250.33</v>
      </c>
      <c r="G11" s="21">
        <f t="shared" ca="1" si="0"/>
        <v>-667935.43999999994</v>
      </c>
      <c r="H11" s="21">
        <f t="shared" ca="1" si="0"/>
        <v>0</v>
      </c>
      <c r="I11" s="21">
        <f t="shared" ca="1" si="0"/>
        <v>2183333.38</v>
      </c>
      <c r="J11" s="21">
        <f t="shared" ca="1" si="0"/>
        <v>0</v>
      </c>
      <c r="K11" s="21">
        <f t="shared" ca="1" si="0"/>
        <v>162821.34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1">
        <f t="shared" ca="1" si="0"/>
        <v>0</v>
      </c>
      <c r="S11" s="21">
        <f t="shared" ca="1" si="0"/>
        <v>0</v>
      </c>
      <c r="T11" s="21">
        <f t="shared" ca="1" si="0"/>
        <v>506731099.41999996</v>
      </c>
      <c r="U11" s="21">
        <f t="shared" ca="1" si="1"/>
        <v>18572.22</v>
      </c>
      <c r="V11" s="21">
        <f t="shared" ca="1" si="1"/>
        <v>5825522.9984999998</v>
      </c>
      <c r="W11" s="21">
        <f t="shared" ca="1" si="1"/>
        <v>68876016.838100001</v>
      </c>
      <c r="X11" s="21">
        <f t="shared" ca="1" si="1"/>
        <v>0</v>
      </c>
      <c r="Y11" s="21">
        <f t="shared" ca="1" si="1"/>
        <v>129909.49</v>
      </c>
      <c r="Z11" s="21">
        <f t="shared" ca="1" si="1"/>
        <v>6769027.2699999996</v>
      </c>
      <c r="AA11" s="21">
        <f t="shared" ca="1" si="1"/>
        <v>802</v>
      </c>
      <c r="AB11" s="21">
        <f t="shared" ca="1" si="1"/>
        <v>0</v>
      </c>
      <c r="AC11" s="21">
        <f t="shared" ca="1" si="1"/>
        <v>0</v>
      </c>
      <c r="AD11" s="21">
        <f t="shared" ca="1" si="1"/>
        <v>2790.31</v>
      </c>
      <c r="AE11" s="21">
        <f t="shared" ca="1" si="1"/>
        <v>0</v>
      </c>
      <c r="AF11" s="21">
        <f t="shared" ca="1" si="1"/>
        <v>0</v>
      </c>
      <c r="AG11" s="21">
        <f t="shared" ca="1" si="1"/>
        <v>0</v>
      </c>
      <c r="AH11" s="21">
        <f t="shared" ca="1" si="1"/>
        <v>0</v>
      </c>
      <c r="AI11" s="21">
        <f t="shared" ca="1" si="1"/>
        <v>0</v>
      </c>
      <c r="AJ11" s="21">
        <f t="shared" ca="1" si="1"/>
        <v>2655414.96</v>
      </c>
      <c r="AK11" s="21">
        <f t="shared" ca="1" si="2"/>
        <v>0</v>
      </c>
      <c r="AL11" s="21">
        <f t="shared" ca="1" si="2"/>
        <v>0</v>
      </c>
      <c r="AM11" s="21">
        <f t="shared" ca="1" si="2"/>
        <v>16824.5</v>
      </c>
      <c r="AN11" s="21">
        <f t="shared" ca="1" si="2"/>
        <v>0</v>
      </c>
      <c r="AO11" s="21">
        <f t="shared" ca="1" si="2"/>
        <v>0</v>
      </c>
      <c r="AP11" s="21">
        <f t="shared" ca="1" si="2"/>
        <v>1740.88</v>
      </c>
      <c r="AQ11" s="21">
        <f t="shared" ca="1" si="2"/>
        <v>0</v>
      </c>
      <c r="AR11" s="21">
        <f t="shared" ca="1" si="2"/>
        <v>0</v>
      </c>
      <c r="AS11" s="21">
        <f t="shared" ca="1" si="2"/>
        <v>0</v>
      </c>
      <c r="AT11" s="21">
        <f t="shared" ca="1" si="2"/>
        <v>10927899.721100001</v>
      </c>
      <c r="AU11" s="21">
        <f t="shared" ca="1" si="2"/>
        <v>5172.1499999999996</v>
      </c>
      <c r="AV11" s="21">
        <f t="shared" ca="1" si="2"/>
        <v>14023.41</v>
      </c>
      <c r="AW11" s="21">
        <f t="shared" ca="1" si="2"/>
        <v>0</v>
      </c>
      <c r="AX11" s="21">
        <f t="shared" ca="1" si="2"/>
        <v>10956.54</v>
      </c>
      <c r="AY11" s="21">
        <f t="shared" ca="1" si="2"/>
        <v>0</v>
      </c>
      <c r="AZ11" s="21">
        <f t="shared" ca="1" si="2"/>
        <v>0</v>
      </c>
      <c r="BA11" s="21">
        <f t="shared" ca="1" si="3"/>
        <v>0</v>
      </c>
      <c r="BB11" s="21">
        <f t="shared" ca="1" si="3"/>
        <v>0</v>
      </c>
      <c r="BC11" s="21">
        <f t="shared" ca="1" si="3"/>
        <v>0</v>
      </c>
      <c r="BD11" s="21">
        <f t="shared" ca="1" si="3"/>
        <v>668439.86939999997</v>
      </c>
      <c r="BE11" s="21">
        <f t="shared" ca="1" si="3"/>
        <v>0</v>
      </c>
      <c r="BF11" s="21">
        <f t="shared" ca="1" si="3"/>
        <v>0</v>
      </c>
      <c r="BG11" s="21">
        <f t="shared" ca="1" si="3"/>
        <v>0</v>
      </c>
      <c r="BH11" s="21">
        <f t="shared" ca="1" si="3"/>
        <v>0</v>
      </c>
      <c r="BI11" s="21">
        <f t="shared" ca="1" si="3"/>
        <v>0</v>
      </c>
      <c r="BJ11" s="21">
        <f t="shared" ca="1" si="3"/>
        <v>0</v>
      </c>
      <c r="BK11" s="21">
        <f t="shared" ca="1" si="3"/>
        <v>0</v>
      </c>
      <c r="BL11" s="21">
        <f t="shared" ca="1" si="3"/>
        <v>2046.72</v>
      </c>
      <c r="BM11" s="21">
        <f t="shared" ca="1" si="3"/>
        <v>0</v>
      </c>
      <c r="BN11" s="21">
        <f t="shared" ca="1" si="3"/>
        <v>16289858.5229</v>
      </c>
      <c r="BO11" s="21">
        <f t="shared" ca="1" si="3"/>
        <v>0</v>
      </c>
      <c r="BP11" s="21">
        <f t="shared" ca="1" si="3"/>
        <v>791524.2</v>
      </c>
      <c r="BQ11" s="21">
        <f t="shared" ca="1" si="4"/>
        <v>0</v>
      </c>
      <c r="BR11" s="21">
        <f t="shared" ca="1" si="4"/>
        <v>10.220000000000001</v>
      </c>
      <c r="BS11" s="21">
        <f t="shared" ca="1" si="4"/>
        <v>130403.16</v>
      </c>
      <c r="BT11" s="21">
        <f t="shared" ca="1" si="4"/>
        <v>0</v>
      </c>
      <c r="BU11" s="21">
        <f t="shared" ca="1" si="4"/>
        <v>0</v>
      </c>
      <c r="BV11" s="21">
        <f t="shared" ca="1" si="4"/>
        <v>0</v>
      </c>
      <c r="BW11" s="21">
        <f t="shared" ca="1" si="4"/>
        <v>0</v>
      </c>
      <c r="BX11" s="21">
        <f t="shared" ca="1" si="4"/>
        <v>1134411.05</v>
      </c>
      <c r="BY11" s="21">
        <f t="shared" ca="1" si="4"/>
        <v>0</v>
      </c>
      <c r="BZ11" s="21">
        <f t="shared" ca="1" si="4"/>
        <v>0</v>
      </c>
      <c r="CA11" s="21">
        <f t="shared" ca="1" si="4"/>
        <v>10864498.58</v>
      </c>
      <c r="CB11" s="21">
        <f t="shared" ca="1" si="4"/>
        <v>266097847.5</v>
      </c>
      <c r="CC11" s="21">
        <f t="shared" ca="1" si="4"/>
        <v>1754538.75</v>
      </c>
      <c r="CD11" s="21">
        <f t="shared" ca="1" si="4"/>
        <v>113891004.03</v>
      </c>
      <c r="CE11" s="21">
        <f t="shared" ca="1" si="4"/>
        <v>0</v>
      </c>
      <c r="CF11" s="21">
        <f t="shared" ca="1" si="4"/>
        <v>0</v>
      </c>
      <c r="CG11" s="21">
        <f t="shared" ca="1" si="4"/>
        <v>2952866.4</v>
      </c>
      <c r="CH11" s="21">
        <f t="shared" ca="1" si="5"/>
        <v>20338701.030000001</v>
      </c>
      <c r="CI11" s="21">
        <f t="shared" ca="1" si="5"/>
        <v>0</v>
      </c>
      <c r="CJ11" s="22">
        <f t="shared" ca="1" si="11"/>
        <v>35360993.82</v>
      </c>
      <c r="CK11" s="21">
        <f t="shared" ca="1" si="6"/>
        <v>0</v>
      </c>
      <c r="CL11" s="21">
        <f t="shared" ca="1" si="6"/>
        <v>0</v>
      </c>
      <c r="CM11" s="22">
        <f t="shared" ca="1" si="12"/>
        <v>29933998.34</v>
      </c>
      <c r="CN11" s="21">
        <f t="shared" ca="1" si="7"/>
        <v>0</v>
      </c>
      <c r="CO11" s="21">
        <f t="shared" ca="1" si="7"/>
        <v>29933998.34</v>
      </c>
      <c r="CP11" s="22">
        <f t="shared" ca="1" si="13"/>
        <v>5426995.4800000004</v>
      </c>
      <c r="CQ11" s="21">
        <f t="shared" ca="1" si="8"/>
        <v>0</v>
      </c>
      <c r="CR11" s="21">
        <f t="shared" ca="1" si="8"/>
        <v>5426995.4800000004</v>
      </c>
      <c r="CS11" s="21">
        <f t="shared" ca="1" si="8"/>
        <v>94480.09</v>
      </c>
      <c r="CT11" s="21">
        <f t="shared" ca="1" si="8"/>
        <v>0</v>
      </c>
      <c r="CU11" s="21">
        <f t="shared" ca="1" si="8"/>
        <v>0</v>
      </c>
      <c r="CV11" s="22">
        <f t="shared" ca="1" si="9"/>
        <v>1076635555.6699996</v>
      </c>
    </row>
    <row r="12" spans="1:100" ht="12.75" customHeight="1" x14ac:dyDescent="0.3">
      <c r="A12" s="64" t="s">
        <v>157</v>
      </c>
      <c r="B12" s="20">
        <v>1007</v>
      </c>
      <c r="C12" s="65" t="s">
        <v>147</v>
      </c>
      <c r="D12" s="22">
        <f t="shared" ca="1" si="1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1">
        <f t="shared" ca="1" si="0"/>
        <v>0</v>
      </c>
      <c r="S12" s="21">
        <f t="shared" ca="1" si="0"/>
        <v>0</v>
      </c>
      <c r="T12" s="21">
        <f t="shared" ca="1" si="0"/>
        <v>0</v>
      </c>
      <c r="U12" s="21">
        <f t="shared" ca="1" si="1"/>
        <v>0</v>
      </c>
      <c r="V12" s="21">
        <f t="shared" ca="1" si="1"/>
        <v>0</v>
      </c>
      <c r="W12" s="21">
        <f t="shared" ca="1" si="1"/>
        <v>0</v>
      </c>
      <c r="X12" s="21">
        <f t="shared" ca="1" si="1"/>
        <v>0</v>
      </c>
      <c r="Y12" s="21">
        <f t="shared" ca="1" si="1"/>
        <v>0</v>
      </c>
      <c r="Z12" s="21">
        <f t="shared" ca="1" si="1"/>
        <v>0</v>
      </c>
      <c r="AA12" s="21">
        <f t="shared" ca="1" si="1"/>
        <v>0</v>
      </c>
      <c r="AB12" s="21">
        <f t="shared" ca="1" si="1"/>
        <v>0</v>
      </c>
      <c r="AC12" s="21">
        <f t="shared" ca="1" si="1"/>
        <v>0</v>
      </c>
      <c r="AD12" s="21">
        <f t="shared" ca="1" si="1"/>
        <v>0</v>
      </c>
      <c r="AE12" s="21">
        <f t="shared" ca="1" si="1"/>
        <v>0</v>
      </c>
      <c r="AF12" s="21">
        <f t="shared" ca="1" si="1"/>
        <v>0</v>
      </c>
      <c r="AG12" s="21">
        <f t="shared" ca="1" si="1"/>
        <v>0</v>
      </c>
      <c r="AH12" s="21">
        <f t="shared" ca="1" si="1"/>
        <v>0</v>
      </c>
      <c r="AI12" s="21">
        <f t="shared" ca="1" si="1"/>
        <v>0</v>
      </c>
      <c r="AJ12" s="21">
        <f t="shared" ca="1" si="1"/>
        <v>0</v>
      </c>
      <c r="AK12" s="21">
        <f t="shared" ca="1" si="2"/>
        <v>0</v>
      </c>
      <c r="AL12" s="21">
        <f t="shared" ca="1" si="2"/>
        <v>0</v>
      </c>
      <c r="AM12" s="21">
        <f t="shared" ca="1" si="2"/>
        <v>0</v>
      </c>
      <c r="AN12" s="21">
        <f t="shared" ca="1" si="2"/>
        <v>0</v>
      </c>
      <c r="AO12" s="21">
        <f t="shared" ca="1" si="2"/>
        <v>0</v>
      </c>
      <c r="AP12" s="21">
        <f t="shared" ca="1" si="2"/>
        <v>0</v>
      </c>
      <c r="AQ12" s="21">
        <f t="shared" ca="1" si="2"/>
        <v>0</v>
      </c>
      <c r="AR12" s="21">
        <f t="shared" ca="1" si="2"/>
        <v>0</v>
      </c>
      <c r="AS12" s="21">
        <f t="shared" ca="1" si="2"/>
        <v>0</v>
      </c>
      <c r="AT12" s="21">
        <f t="shared" ca="1" si="2"/>
        <v>0</v>
      </c>
      <c r="AU12" s="21">
        <f t="shared" ca="1" si="2"/>
        <v>0</v>
      </c>
      <c r="AV12" s="21">
        <f t="shared" ca="1" si="2"/>
        <v>0</v>
      </c>
      <c r="AW12" s="21">
        <f t="shared" ca="1" si="2"/>
        <v>0</v>
      </c>
      <c r="AX12" s="21">
        <f t="shared" ca="1" si="2"/>
        <v>0</v>
      </c>
      <c r="AY12" s="21">
        <f t="shared" ca="1" si="2"/>
        <v>0</v>
      </c>
      <c r="AZ12" s="21">
        <f t="shared" ca="1" si="2"/>
        <v>0</v>
      </c>
      <c r="BA12" s="21">
        <f t="shared" ca="1" si="3"/>
        <v>0</v>
      </c>
      <c r="BB12" s="21">
        <f t="shared" ca="1" si="3"/>
        <v>0</v>
      </c>
      <c r="BC12" s="21">
        <f t="shared" ca="1" si="3"/>
        <v>0</v>
      </c>
      <c r="BD12" s="21">
        <f t="shared" ca="1" si="3"/>
        <v>0</v>
      </c>
      <c r="BE12" s="21">
        <f t="shared" ca="1" si="3"/>
        <v>0</v>
      </c>
      <c r="BF12" s="21">
        <f t="shared" ca="1" si="3"/>
        <v>0</v>
      </c>
      <c r="BG12" s="21">
        <f t="shared" ca="1" si="3"/>
        <v>0</v>
      </c>
      <c r="BH12" s="21">
        <f t="shared" ca="1" si="3"/>
        <v>0</v>
      </c>
      <c r="BI12" s="21">
        <f t="shared" ca="1" si="3"/>
        <v>92173916.061787516</v>
      </c>
      <c r="BJ12" s="21">
        <f t="shared" ca="1" si="3"/>
        <v>0</v>
      </c>
      <c r="BK12" s="21">
        <f t="shared" ca="1" si="3"/>
        <v>0</v>
      </c>
      <c r="BL12" s="21">
        <f t="shared" ca="1" si="3"/>
        <v>0</v>
      </c>
      <c r="BM12" s="21">
        <f t="shared" ca="1" si="3"/>
        <v>0</v>
      </c>
      <c r="BN12" s="21">
        <f t="shared" ca="1" si="3"/>
        <v>0</v>
      </c>
      <c r="BO12" s="21">
        <f t="shared" ca="1" si="3"/>
        <v>0</v>
      </c>
      <c r="BP12" s="21">
        <f t="shared" ca="1" si="3"/>
        <v>0</v>
      </c>
      <c r="BQ12" s="21">
        <f t="shared" ca="1" si="4"/>
        <v>0</v>
      </c>
      <c r="BR12" s="21">
        <f t="shared" ca="1" si="4"/>
        <v>0</v>
      </c>
      <c r="BS12" s="21">
        <f t="shared" ca="1" si="4"/>
        <v>0</v>
      </c>
      <c r="BT12" s="21">
        <f t="shared" ca="1" si="4"/>
        <v>0</v>
      </c>
      <c r="BU12" s="21">
        <f t="shared" ca="1" si="4"/>
        <v>0</v>
      </c>
      <c r="BV12" s="21">
        <f t="shared" ca="1" si="4"/>
        <v>0</v>
      </c>
      <c r="BW12" s="21">
        <f t="shared" ca="1" si="4"/>
        <v>0</v>
      </c>
      <c r="BX12" s="21">
        <f t="shared" ca="1" si="4"/>
        <v>0</v>
      </c>
      <c r="BY12" s="21">
        <f t="shared" ca="1" si="4"/>
        <v>0</v>
      </c>
      <c r="BZ12" s="21">
        <f t="shared" ca="1" si="4"/>
        <v>0</v>
      </c>
      <c r="CA12" s="21">
        <f t="shared" ca="1" si="4"/>
        <v>0</v>
      </c>
      <c r="CB12" s="21">
        <f t="shared" ca="1" si="4"/>
        <v>0</v>
      </c>
      <c r="CC12" s="21">
        <f t="shared" ca="1" si="4"/>
        <v>0</v>
      </c>
      <c r="CD12" s="21">
        <f t="shared" ca="1" si="4"/>
        <v>0</v>
      </c>
      <c r="CE12" s="21">
        <f t="shared" ca="1" si="4"/>
        <v>0</v>
      </c>
      <c r="CF12" s="21">
        <f t="shared" ca="1" si="4"/>
        <v>0</v>
      </c>
      <c r="CG12" s="21">
        <f t="shared" ca="1" si="4"/>
        <v>0</v>
      </c>
      <c r="CH12" s="21">
        <f t="shared" ca="1" si="5"/>
        <v>0</v>
      </c>
      <c r="CI12" s="21">
        <f t="shared" ca="1" si="5"/>
        <v>0</v>
      </c>
      <c r="CJ12" s="22">
        <f t="shared" ca="1" si="11"/>
        <v>0</v>
      </c>
      <c r="CK12" s="21">
        <f t="shared" ca="1" si="6"/>
        <v>0</v>
      </c>
      <c r="CL12" s="21">
        <f t="shared" ca="1" si="6"/>
        <v>0</v>
      </c>
      <c r="CM12" s="22">
        <f t="shared" ca="1" si="12"/>
        <v>0</v>
      </c>
      <c r="CN12" s="21">
        <f t="shared" ca="1" si="7"/>
        <v>0</v>
      </c>
      <c r="CO12" s="21">
        <f t="shared" ca="1" si="7"/>
        <v>0</v>
      </c>
      <c r="CP12" s="22">
        <f t="shared" ca="1" si="13"/>
        <v>0</v>
      </c>
      <c r="CQ12" s="21">
        <f t="shared" ca="1" si="8"/>
        <v>0</v>
      </c>
      <c r="CR12" s="21">
        <f t="shared" ca="1" si="8"/>
        <v>0</v>
      </c>
      <c r="CS12" s="21">
        <f t="shared" ca="1" si="8"/>
        <v>0</v>
      </c>
      <c r="CT12" s="21">
        <f t="shared" ca="1" si="8"/>
        <v>0</v>
      </c>
      <c r="CU12" s="21">
        <f t="shared" ca="1" si="8"/>
        <v>0</v>
      </c>
      <c r="CV12" s="22">
        <f t="shared" ca="1" si="9"/>
        <v>92173916.061787516</v>
      </c>
    </row>
    <row r="13" spans="1:100" ht="12.75" customHeight="1" x14ac:dyDescent="0.3">
      <c r="A13" s="64" t="s">
        <v>159</v>
      </c>
      <c r="B13" s="20">
        <v>1008</v>
      </c>
      <c r="C13" s="65" t="s">
        <v>147</v>
      </c>
      <c r="D13" s="22">
        <f t="shared" ca="1" si="10"/>
        <v>185985952.59999999</v>
      </c>
      <c r="E13" s="21">
        <f t="shared" ca="1" si="0"/>
        <v>164919.16</v>
      </c>
      <c r="F13" s="21">
        <f t="shared" ca="1" si="0"/>
        <v>80386609.420000002</v>
      </c>
      <c r="G13" s="21">
        <f t="shared" ca="1" si="0"/>
        <v>105434424.02</v>
      </c>
      <c r="H13" s="21">
        <f t="shared" ca="1" si="0"/>
        <v>12842587.91</v>
      </c>
      <c r="I13" s="21">
        <f t="shared" ca="1" si="0"/>
        <v>90810.41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2606597.8199999998</v>
      </c>
      <c r="P13" s="21">
        <f t="shared" ca="1" si="0"/>
        <v>0</v>
      </c>
      <c r="Q13" s="21">
        <f t="shared" ca="1" si="0"/>
        <v>4068829.86</v>
      </c>
      <c r="R13" s="21">
        <f t="shared" ca="1" si="0"/>
        <v>0</v>
      </c>
      <c r="S13" s="21">
        <f t="shared" ca="1" si="0"/>
        <v>0</v>
      </c>
      <c r="T13" s="21">
        <f t="shared" ca="1" si="0"/>
        <v>683242778.38999999</v>
      </c>
      <c r="U13" s="21">
        <f t="shared" ca="1" si="1"/>
        <v>9593732.1217969991</v>
      </c>
      <c r="V13" s="21">
        <f t="shared" ca="1" si="1"/>
        <v>284403.27</v>
      </c>
      <c r="W13" s="21">
        <f t="shared" ca="1" si="1"/>
        <v>845686.05</v>
      </c>
      <c r="X13" s="21">
        <f t="shared" ca="1" si="1"/>
        <v>113949.4</v>
      </c>
      <c r="Y13" s="21">
        <f t="shared" ca="1" si="1"/>
        <v>6475.24</v>
      </c>
      <c r="Z13" s="21">
        <f t="shared" ca="1" si="1"/>
        <v>207211.08</v>
      </c>
      <c r="AA13" s="21">
        <f t="shared" ca="1" si="1"/>
        <v>0</v>
      </c>
      <c r="AB13" s="21">
        <f t="shared" ca="1" si="1"/>
        <v>0</v>
      </c>
      <c r="AC13" s="21">
        <f t="shared" ca="1" si="1"/>
        <v>183885.24</v>
      </c>
      <c r="AD13" s="21">
        <f t="shared" ca="1" si="1"/>
        <v>1275180.74</v>
      </c>
      <c r="AE13" s="21">
        <f t="shared" ca="1" si="1"/>
        <v>0</v>
      </c>
      <c r="AF13" s="21">
        <f t="shared" ca="1" si="1"/>
        <v>3037.37</v>
      </c>
      <c r="AG13" s="21">
        <f t="shared" ca="1" si="1"/>
        <v>165895202.84</v>
      </c>
      <c r="AH13" s="21">
        <f t="shared" ca="1" si="1"/>
        <v>0</v>
      </c>
      <c r="AI13" s="21">
        <f t="shared" ca="1" si="1"/>
        <v>0</v>
      </c>
      <c r="AJ13" s="21">
        <f t="shared" ca="1" si="1"/>
        <v>2557466.61</v>
      </c>
      <c r="AK13" s="21">
        <f t="shared" ca="1" si="2"/>
        <v>52211.94</v>
      </c>
      <c r="AL13" s="21">
        <f t="shared" ca="1" si="2"/>
        <v>0</v>
      </c>
      <c r="AM13" s="21">
        <f t="shared" ca="1" si="2"/>
        <v>0</v>
      </c>
      <c r="AN13" s="21">
        <f t="shared" ca="1" si="2"/>
        <v>0</v>
      </c>
      <c r="AO13" s="21">
        <f t="shared" ca="1" si="2"/>
        <v>0</v>
      </c>
      <c r="AP13" s="21">
        <f t="shared" ca="1" si="2"/>
        <v>422.16</v>
      </c>
      <c r="AQ13" s="21">
        <f t="shared" ca="1" si="2"/>
        <v>0</v>
      </c>
      <c r="AR13" s="21">
        <f t="shared" ca="1" si="2"/>
        <v>0</v>
      </c>
      <c r="AS13" s="21">
        <f t="shared" ca="1" si="2"/>
        <v>0</v>
      </c>
      <c r="AT13" s="21">
        <f t="shared" ca="1" si="2"/>
        <v>0</v>
      </c>
      <c r="AU13" s="21">
        <f t="shared" ca="1" si="2"/>
        <v>1898368.97</v>
      </c>
      <c r="AV13" s="21">
        <f t="shared" ca="1" si="2"/>
        <v>1486801.22</v>
      </c>
      <c r="AW13" s="21">
        <f t="shared" ca="1" si="2"/>
        <v>0</v>
      </c>
      <c r="AX13" s="21">
        <f t="shared" ca="1" si="2"/>
        <v>2210793.5699999998</v>
      </c>
      <c r="AY13" s="21">
        <f t="shared" ca="1" si="2"/>
        <v>0</v>
      </c>
      <c r="AZ13" s="21">
        <f t="shared" ca="1" si="2"/>
        <v>0</v>
      </c>
      <c r="BA13" s="21">
        <f t="shared" ca="1" si="3"/>
        <v>0</v>
      </c>
      <c r="BB13" s="21">
        <f t="shared" ca="1" si="3"/>
        <v>0</v>
      </c>
      <c r="BC13" s="21">
        <f t="shared" ca="1" si="3"/>
        <v>0</v>
      </c>
      <c r="BD13" s="21">
        <f t="shared" ca="1" si="3"/>
        <v>7386.43</v>
      </c>
      <c r="BE13" s="21">
        <f t="shared" ca="1" si="3"/>
        <v>0</v>
      </c>
      <c r="BF13" s="21">
        <f t="shared" ca="1" si="3"/>
        <v>0</v>
      </c>
      <c r="BG13" s="21">
        <f t="shared" ca="1" si="3"/>
        <v>0</v>
      </c>
      <c r="BH13" s="21">
        <f t="shared" ca="1" si="3"/>
        <v>0</v>
      </c>
      <c r="BI13" s="21">
        <f t="shared" ca="1" si="3"/>
        <v>0</v>
      </c>
      <c r="BJ13" s="21">
        <f t="shared" ca="1" si="3"/>
        <v>0</v>
      </c>
      <c r="BK13" s="21">
        <f t="shared" ca="1" si="3"/>
        <v>0</v>
      </c>
      <c r="BL13" s="21">
        <f t="shared" ca="1" si="3"/>
        <v>0</v>
      </c>
      <c r="BM13" s="21">
        <f t="shared" ca="1" si="3"/>
        <v>0</v>
      </c>
      <c r="BN13" s="21">
        <f t="shared" ca="1" si="3"/>
        <v>15074.25</v>
      </c>
      <c r="BO13" s="21">
        <f t="shared" ca="1" si="3"/>
        <v>0</v>
      </c>
      <c r="BP13" s="21">
        <f t="shared" ca="1" si="3"/>
        <v>1127401.74</v>
      </c>
      <c r="BQ13" s="21">
        <f t="shared" ca="1" si="4"/>
        <v>0</v>
      </c>
      <c r="BR13" s="21">
        <f t="shared" ca="1" si="4"/>
        <v>11156355.99</v>
      </c>
      <c r="BS13" s="21">
        <f t="shared" ca="1" si="4"/>
        <v>6631473.3200000003</v>
      </c>
      <c r="BT13" s="21">
        <f t="shared" ca="1" si="4"/>
        <v>0</v>
      </c>
      <c r="BU13" s="21">
        <f t="shared" ca="1" si="4"/>
        <v>0</v>
      </c>
      <c r="BV13" s="21">
        <f t="shared" ca="1" si="4"/>
        <v>0</v>
      </c>
      <c r="BW13" s="21">
        <f t="shared" ca="1" si="4"/>
        <v>0</v>
      </c>
      <c r="BX13" s="21">
        <f t="shared" ca="1" si="4"/>
        <v>0</v>
      </c>
      <c r="BY13" s="21">
        <f t="shared" ca="1" si="4"/>
        <v>0</v>
      </c>
      <c r="BZ13" s="21">
        <f t="shared" ca="1" si="4"/>
        <v>0</v>
      </c>
      <c r="CA13" s="21">
        <f t="shared" ca="1" si="4"/>
        <v>0</v>
      </c>
      <c r="CB13" s="21">
        <f t="shared" ca="1" si="4"/>
        <v>0</v>
      </c>
      <c r="CC13" s="21">
        <f t="shared" ca="1" si="4"/>
        <v>0</v>
      </c>
      <c r="CD13" s="21">
        <f t="shared" ca="1" si="4"/>
        <v>0</v>
      </c>
      <c r="CE13" s="21">
        <f t="shared" ca="1" si="4"/>
        <v>0</v>
      </c>
      <c r="CF13" s="21">
        <f t="shared" ca="1" si="4"/>
        <v>0</v>
      </c>
      <c r="CG13" s="21">
        <f t="shared" ca="1" si="4"/>
        <v>0</v>
      </c>
      <c r="CH13" s="21">
        <f t="shared" ca="1" si="5"/>
        <v>0</v>
      </c>
      <c r="CI13" s="21">
        <f t="shared" ca="1" si="5"/>
        <v>0</v>
      </c>
      <c r="CJ13" s="22">
        <f t="shared" ca="1" si="11"/>
        <v>3600722.15</v>
      </c>
      <c r="CK13" s="21">
        <f t="shared" ca="1" si="6"/>
        <v>0</v>
      </c>
      <c r="CL13" s="21">
        <f t="shared" ca="1" si="6"/>
        <v>0</v>
      </c>
      <c r="CM13" s="22">
        <f t="shared" ca="1" si="12"/>
        <v>3584846.33</v>
      </c>
      <c r="CN13" s="21">
        <f t="shared" ca="1" si="7"/>
        <v>10763.2</v>
      </c>
      <c r="CO13" s="21">
        <f t="shared" ca="1" si="7"/>
        <v>3574083.13</v>
      </c>
      <c r="CP13" s="22">
        <f t="shared" ca="1" si="13"/>
        <v>15875.820000000002</v>
      </c>
      <c r="CQ13" s="21">
        <f t="shared" ca="1" si="8"/>
        <v>15875.820000000002</v>
      </c>
      <c r="CR13" s="21">
        <f t="shared" ca="1" si="8"/>
        <v>0</v>
      </c>
      <c r="CS13" s="21">
        <f t="shared" ca="1" si="8"/>
        <v>44342.53</v>
      </c>
      <c r="CT13" s="21">
        <f t="shared" ca="1" si="8"/>
        <v>0</v>
      </c>
      <c r="CU13" s="21">
        <f t="shared" ca="1" si="8"/>
        <v>0</v>
      </c>
      <c r="CV13" s="22">
        <f t="shared" ca="1" si="9"/>
        <v>1098035141.221797</v>
      </c>
    </row>
    <row r="14" spans="1:100" ht="12.75" customHeight="1" x14ac:dyDescent="0.3">
      <c r="A14" s="64" t="s">
        <v>160</v>
      </c>
      <c r="B14" s="20">
        <v>1009</v>
      </c>
      <c r="C14" s="65" t="s">
        <v>147</v>
      </c>
      <c r="D14" s="22">
        <f t="shared" ca="1" si="10"/>
        <v>2555983062.3900003</v>
      </c>
      <c r="E14" s="21">
        <f t="shared" ca="1" si="0"/>
        <v>567934.10999999987</v>
      </c>
      <c r="F14" s="21">
        <f t="shared" ca="1" si="0"/>
        <v>617523356.6924839</v>
      </c>
      <c r="G14" s="21">
        <f t="shared" ca="1" si="0"/>
        <v>1937891771.5875163</v>
      </c>
      <c r="H14" s="21">
        <f t="shared" ca="1" si="0"/>
        <v>7884069.6599999992</v>
      </c>
      <c r="I14" s="21">
        <f t="shared" ca="1" si="0"/>
        <v>11800.45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1">
        <f t="shared" ca="1" si="0"/>
        <v>24338818.16</v>
      </c>
      <c r="P14" s="21">
        <f t="shared" ca="1" si="0"/>
        <v>0</v>
      </c>
      <c r="Q14" s="21">
        <f t="shared" ca="1" si="0"/>
        <v>816835.57000000007</v>
      </c>
      <c r="R14" s="21">
        <f t="shared" ca="1" si="0"/>
        <v>0</v>
      </c>
      <c r="S14" s="21">
        <f t="shared" ca="1" si="0"/>
        <v>0</v>
      </c>
      <c r="T14" s="21">
        <f t="shared" ca="1" si="0"/>
        <v>1253475798.4400001</v>
      </c>
      <c r="U14" s="21">
        <f t="shared" ca="1" si="1"/>
        <v>85298018.689999998</v>
      </c>
      <c r="V14" s="21">
        <f t="shared" ca="1" si="1"/>
        <v>787500.25000000012</v>
      </c>
      <c r="W14" s="21">
        <f t="shared" ca="1" si="1"/>
        <v>3791868.55</v>
      </c>
      <c r="X14" s="21">
        <f t="shared" ca="1" si="1"/>
        <v>0</v>
      </c>
      <c r="Y14" s="21">
        <f t="shared" ca="1" si="1"/>
        <v>5820350.29</v>
      </c>
      <c r="Z14" s="21">
        <f t="shared" ca="1" si="1"/>
        <v>10448241.359999999</v>
      </c>
      <c r="AA14" s="21">
        <f t="shared" ca="1" si="1"/>
        <v>0</v>
      </c>
      <c r="AB14" s="21">
        <f t="shared" ca="1" si="1"/>
        <v>0</v>
      </c>
      <c r="AC14" s="21">
        <f t="shared" ca="1" si="1"/>
        <v>41914.22</v>
      </c>
      <c r="AD14" s="21">
        <f t="shared" ca="1" si="1"/>
        <v>2811786.83</v>
      </c>
      <c r="AE14" s="21">
        <f t="shared" ca="1" si="1"/>
        <v>0</v>
      </c>
      <c r="AF14" s="21">
        <f t="shared" ca="1" si="1"/>
        <v>16119.01</v>
      </c>
      <c r="AG14" s="21">
        <f t="shared" ca="1" si="1"/>
        <v>0</v>
      </c>
      <c r="AH14" s="21">
        <f t="shared" ca="1" si="1"/>
        <v>0</v>
      </c>
      <c r="AI14" s="21">
        <f t="shared" ca="1" si="1"/>
        <v>0</v>
      </c>
      <c r="AJ14" s="21">
        <f t="shared" ca="1" si="1"/>
        <v>6820057.8499999996</v>
      </c>
      <c r="AK14" s="21">
        <f t="shared" ca="1" si="2"/>
        <v>0</v>
      </c>
      <c r="AL14" s="21">
        <f t="shared" ca="1" si="2"/>
        <v>0</v>
      </c>
      <c r="AM14" s="21">
        <f t="shared" ca="1" si="2"/>
        <v>2667083.27</v>
      </c>
      <c r="AN14" s="21">
        <f t="shared" ca="1" si="2"/>
        <v>0</v>
      </c>
      <c r="AO14" s="21">
        <f t="shared" ca="1" si="2"/>
        <v>0</v>
      </c>
      <c r="AP14" s="21">
        <f t="shared" ca="1" si="2"/>
        <v>4724.82</v>
      </c>
      <c r="AQ14" s="21">
        <f t="shared" ca="1" si="2"/>
        <v>0</v>
      </c>
      <c r="AR14" s="21">
        <f t="shared" ca="1" si="2"/>
        <v>0</v>
      </c>
      <c r="AS14" s="21">
        <f t="shared" ca="1" si="2"/>
        <v>0</v>
      </c>
      <c r="AT14" s="21">
        <f t="shared" ca="1" si="2"/>
        <v>0</v>
      </c>
      <c r="AU14" s="21">
        <f t="shared" ca="1" si="2"/>
        <v>0</v>
      </c>
      <c r="AV14" s="21">
        <f t="shared" ca="1" si="2"/>
        <v>0</v>
      </c>
      <c r="AW14" s="21">
        <f t="shared" ca="1" si="2"/>
        <v>0</v>
      </c>
      <c r="AX14" s="21">
        <f t="shared" ca="1" si="2"/>
        <v>0</v>
      </c>
      <c r="AY14" s="21">
        <f t="shared" ca="1" si="2"/>
        <v>0</v>
      </c>
      <c r="AZ14" s="21">
        <f t="shared" ca="1" si="2"/>
        <v>0</v>
      </c>
      <c r="BA14" s="21">
        <f t="shared" ca="1" si="3"/>
        <v>0</v>
      </c>
      <c r="BB14" s="21">
        <f t="shared" ca="1" si="3"/>
        <v>0</v>
      </c>
      <c r="BC14" s="21">
        <f t="shared" ca="1" si="3"/>
        <v>0</v>
      </c>
      <c r="BD14" s="21">
        <f t="shared" ca="1" si="3"/>
        <v>177547.96000000002</v>
      </c>
      <c r="BE14" s="21">
        <f t="shared" ca="1" si="3"/>
        <v>0</v>
      </c>
      <c r="BF14" s="21">
        <f t="shared" ca="1" si="3"/>
        <v>0</v>
      </c>
      <c r="BG14" s="21">
        <f t="shared" ca="1" si="3"/>
        <v>0</v>
      </c>
      <c r="BH14" s="21">
        <f t="shared" ca="1" si="3"/>
        <v>0</v>
      </c>
      <c r="BI14" s="21">
        <f t="shared" ca="1" si="3"/>
        <v>0</v>
      </c>
      <c r="BJ14" s="21">
        <f t="shared" ca="1" si="3"/>
        <v>0</v>
      </c>
      <c r="BK14" s="21">
        <f t="shared" ca="1" si="3"/>
        <v>0</v>
      </c>
      <c r="BL14" s="21">
        <f t="shared" ca="1" si="3"/>
        <v>0</v>
      </c>
      <c r="BM14" s="21">
        <f t="shared" ca="1" si="3"/>
        <v>0</v>
      </c>
      <c r="BN14" s="21">
        <f t="shared" ca="1" si="3"/>
        <v>4546.05</v>
      </c>
      <c r="BO14" s="21">
        <f t="shared" ca="1" si="3"/>
        <v>0</v>
      </c>
      <c r="BP14" s="21">
        <f t="shared" ca="1" si="3"/>
        <v>886639.04000000015</v>
      </c>
      <c r="BQ14" s="21">
        <f t="shared" ca="1" si="4"/>
        <v>1511974.97</v>
      </c>
      <c r="BR14" s="21">
        <f t="shared" ca="1" si="4"/>
        <v>12845717.609999999</v>
      </c>
      <c r="BS14" s="21">
        <f t="shared" ca="1" si="4"/>
        <v>1606850.75</v>
      </c>
      <c r="BT14" s="21">
        <f t="shared" ca="1" si="4"/>
        <v>0</v>
      </c>
      <c r="BU14" s="21">
        <f t="shared" ca="1" si="4"/>
        <v>0</v>
      </c>
      <c r="BV14" s="21">
        <f t="shared" ca="1" si="4"/>
        <v>149131465.28</v>
      </c>
      <c r="BW14" s="21">
        <f t="shared" ca="1" si="4"/>
        <v>0</v>
      </c>
      <c r="BX14" s="21">
        <f t="shared" ca="1" si="4"/>
        <v>1419758.99</v>
      </c>
      <c r="BY14" s="21">
        <f t="shared" ca="1" si="4"/>
        <v>0</v>
      </c>
      <c r="BZ14" s="21">
        <f t="shared" ca="1" si="4"/>
        <v>0</v>
      </c>
      <c r="CA14" s="21">
        <f t="shared" ca="1" si="4"/>
        <v>13520525.710000001</v>
      </c>
      <c r="CB14" s="21">
        <f t="shared" ca="1" si="4"/>
        <v>326138964.76999998</v>
      </c>
      <c r="CC14" s="21">
        <f t="shared" ca="1" si="4"/>
        <v>2219533.37</v>
      </c>
      <c r="CD14" s="21">
        <f t="shared" ca="1" si="4"/>
        <v>143424898.41</v>
      </c>
      <c r="CE14" s="21">
        <f t="shared" ca="1" si="4"/>
        <v>0</v>
      </c>
      <c r="CF14" s="21">
        <f t="shared" ca="1" si="4"/>
        <v>0</v>
      </c>
      <c r="CG14" s="21">
        <f t="shared" ca="1" si="4"/>
        <v>3694143.74</v>
      </c>
      <c r="CH14" s="21">
        <f t="shared" ca="1" si="5"/>
        <v>25562827.239999998</v>
      </c>
      <c r="CI14" s="21">
        <f t="shared" ca="1" si="5"/>
        <v>0</v>
      </c>
      <c r="CJ14" s="22">
        <f t="shared" ca="1" si="11"/>
        <v>452910779.11000144</v>
      </c>
      <c r="CK14" s="21">
        <f t="shared" ca="1" si="6"/>
        <v>18743.649999380112</v>
      </c>
      <c r="CL14" s="21">
        <f t="shared" ca="1" si="6"/>
        <v>0</v>
      </c>
      <c r="CM14" s="22">
        <f t="shared" ca="1" si="12"/>
        <v>74658496.290000111</v>
      </c>
      <c r="CN14" s="21">
        <f t="shared" ca="1" si="7"/>
        <v>275748</v>
      </c>
      <c r="CO14" s="21">
        <f t="shared" ca="1" si="7"/>
        <v>74382748.290000111</v>
      </c>
      <c r="CP14" s="22">
        <f t="shared" ca="1" si="13"/>
        <v>378233539.17000198</v>
      </c>
      <c r="CQ14" s="21">
        <f t="shared" ca="1" si="8"/>
        <v>13261435.449999999</v>
      </c>
      <c r="CR14" s="21">
        <f t="shared" ca="1" si="8"/>
        <v>364972103.720002</v>
      </c>
      <c r="CS14" s="21">
        <f t="shared" ca="1" si="8"/>
        <v>4589128.1400000304</v>
      </c>
      <c r="CT14" s="21">
        <f t="shared" ca="1" si="8"/>
        <v>0</v>
      </c>
      <c r="CU14" s="21">
        <f t="shared" ca="1" si="8"/>
        <v>0</v>
      </c>
      <c r="CV14" s="22">
        <f t="shared" ca="1" si="9"/>
        <v>5100663350.9500017</v>
      </c>
    </row>
    <row r="15" spans="1:100" ht="12.75" customHeight="1" x14ac:dyDescent="0.3">
      <c r="A15" s="64" t="s">
        <v>162</v>
      </c>
      <c r="B15" s="20">
        <v>1010</v>
      </c>
      <c r="C15" s="65" t="s">
        <v>147</v>
      </c>
      <c r="D15" s="22">
        <f t="shared" ca="1" si="1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1">
        <f t="shared" ca="1" si="0"/>
        <v>0</v>
      </c>
      <c r="S15" s="21">
        <f t="shared" ca="1" si="0"/>
        <v>0</v>
      </c>
      <c r="T15" s="21">
        <f t="shared" ca="1" si="0"/>
        <v>0</v>
      </c>
      <c r="U15" s="21">
        <f t="shared" ca="1" si="1"/>
        <v>0</v>
      </c>
      <c r="V15" s="21">
        <f t="shared" ca="1" si="1"/>
        <v>0</v>
      </c>
      <c r="W15" s="21">
        <f t="shared" ca="1" si="1"/>
        <v>0</v>
      </c>
      <c r="X15" s="21">
        <f t="shared" ca="1" si="1"/>
        <v>0</v>
      </c>
      <c r="Y15" s="21">
        <f t="shared" ca="1" si="1"/>
        <v>0</v>
      </c>
      <c r="Z15" s="21">
        <f t="shared" ca="1" si="1"/>
        <v>0</v>
      </c>
      <c r="AA15" s="21">
        <f t="shared" ca="1" si="1"/>
        <v>0</v>
      </c>
      <c r="AB15" s="21">
        <f t="shared" ca="1" si="1"/>
        <v>0</v>
      </c>
      <c r="AC15" s="21">
        <f t="shared" ca="1" si="1"/>
        <v>0</v>
      </c>
      <c r="AD15" s="21">
        <f t="shared" ca="1" si="1"/>
        <v>0</v>
      </c>
      <c r="AE15" s="21">
        <f t="shared" ca="1" si="1"/>
        <v>0</v>
      </c>
      <c r="AF15" s="21">
        <f t="shared" ca="1" si="1"/>
        <v>0</v>
      </c>
      <c r="AG15" s="21">
        <f t="shared" ca="1" si="1"/>
        <v>0</v>
      </c>
      <c r="AH15" s="21">
        <f t="shared" ca="1" si="1"/>
        <v>0</v>
      </c>
      <c r="AI15" s="21">
        <f t="shared" ca="1" si="1"/>
        <v>0</v>
      </c>
      <c r="AJ15" s="21">
        <f t="shared" ca="1" si="1"/>
        <v>0</v>
      </c>
      <c r="AK15" s="21">
        <f t="shared" ca="1" si="2"/>
        <v>0</v>
      </c>
      <c r="AL15" s="21">
        <f t="shared" ca="1" si="2"/>
        <v>0</v>
      </c>
      <c r="AM15" s="21">
        <f t="shared" ca="1" si="2"/>
        <v>0</v>
      </c>
      <c r="AN15" s="21">
        <f t="shared" ca="1" si="2"/>
        <v>0</v>
      </c>
      <c r="AO15" s="21">
        <f t="shared" ca="1" si="2"/>
        <v>0</v>
      </c>
      <c r="AP15" s="21">
        <f t="shared" ca="1" si="2"/>
        <v>0</v>
      </c>
      <c r="AQ15" s="21">
        <f t="shared" ca="1" si="2"/>
        <v>0</v>
      </c>
      <c r="AR15" s="21">
        <f t="shared" ca="1" si="2"/>
        <v>0</v>
      </c>
      <c r="AS15" s="21">
        <f t="shared" ca="1" si="2"/>
        <v>0</v>
      </c>
      <c r="AT15" s="21">
        <f t="shared" ca="1" si="2"/>
        <v>0</v>
      </c>
      <c r="AU15" s="21">
        <f t="shared" ca="1" si="2"/>
        <v>0</v>
      </c>
      <c r="AV15" s="21">
        <f t="shared" ca="1" si="2"/>
        <v>0</v>
      </c>
      <c r="AW15" s="21">
        <f t="shared" ca="1" si="2"/>
        <v>0</v>
      </c>
      <c r="AX15" s="21">
        <f t="shared" ca="1" si="2"/>
        <v>0</v>
      </c>
      <c r="AY15" s="21">
        <f t="shared" ca="1" si="2"/>
        <v>0</v>
      </c>
      <c r="AZ15" s="21">
        <f t="shared" ca="1" si="2"/>
        <v>0</v>
      </c>
      <c r="BA15" s="21">
        <f t="shared" ca="1" si="3"/>
        <v>0</v>
      </c>
      <c r="BB15" s="21">
        <f t="shared" ca="1" si="3"/>
        <v>0</v>
      </c>
      <c r="BC15" s="21">
        <f t="shared" ca="1" si="3"/>
        <v>0</v>
      </c>
      <c r="BD15" s="21">
        <f t="shared" ca="1" si="3"/>
        <v>0</v>
      </c>
      <c r="BE15" s="21">
        <f t="shared" ca="1" si="3"/>
        <v>0</v>
      </c>
      <c r="BF15" s="21">
        <f t="shared" ca="1" si="3"/>
        <v>0</v>
      </c>
      <c r="BG15" s="21">
        <f t="shared" ca="1" si="3"/>
        <v>0</v>
      </c>
      <c r="BH15" s="21">
        <f t="shared" ca="1" si="3"/>
        <v>0</v>
      </c>
      <c r="BI15" s="21">
        <f t="shared" ca="1" si="3"/>
        <v>0</v>
      </c>
      <c r="BJ15" s="21">
        <f t="shared" ca="1" si="3"/>
        <v>0</v>
      </c>
      <c r="BK15" s="21">
        <f t="shared" ca="1" si="3"/>
        <v>0</v>
      </c>
      <c r="BL15" s="21">
        <f t="shared" ca="1" si="3"/>
        <v>0</v>
      </c>
      <c r="BM15" s="21">
        <f t="shared" ca="1" si="3"/>
        <v>0</v>
      </c>
      <c r="BN15" s="21">
        <f t="shared" ca="1" si="3"/>
        <v>0</v>
      </c>
      <c r="BO15" s="21">
        <f t="shared" ca="1" si="3"/>
        <v>0</v>
      </c>
      <c r="BP15" s="21">
        <f t="shared" ca="1" si="3"/>
        <v>41243908.750000037</v>
      </c>
      <c r="BQ15" s="21">
        <f t="shared" ca="1" si="4"/>
        <v>0</v>
      </c>
      <c r="BR15" s="21">
        <f t="shared" ca="1" si="4"/>
        <v>0</v>
      </c>
      <c r="BS15" s="21">
        <f t="shared" ca="1" si="4"/>
        <v>4572783284.2942867</v>
      </c>
      <c r="BT15" s="21">
        <f t="shared" ca="1" si="4"/>
        <v>0</v>
      </c>
      <c r="BU15" s="21">
        <f t="shared" ca="1" si="4"/>
        <v>0</v>
      </c>
      <c r="BV15" s="21">
        <f t="shared" ca="1" si="4"/>
        <v>0</v>
      </c>
      <c r="BW15" s="21">
        <f t="shared" ca="1" si="4"/>
        <v>0</v>
      </c>
      <c r="BX15" s="21">
        <f t="shared" ca="1" si="4"/>
        <v>0</v>
      </c>
      <c r="BY15" s="21">
        <f t="shared" ca="1" si="4"/>
        <v>0</v>
      </c>
      <c r="BZ15" s="21">
        <f t="shared" ca="1" si="4"/>
        <v>0</v>
      </c>
      <c r="CA15" s="21">
        <f t="shared" ca="1" si="4"/>
        <v>0</v>
      </c>
      <c r="CB15" s="21">
        <f t="shared" ca="1" si="4"/>
        <v>0</v>
      </c>
      <c r="CC15" s="21">
        <f t="shared" ca="1" si="4"/>
        <v>0</v>
      </c>
      <c r="CD15" s="21">
        <f t="shared" ca="1" si="4"/>
        <v>0</v>
      </c>
      <c r="CE15" s="21">
        <f t="shared" ca="1" si="4"/>
        <v>0</v>
      </c>
      <c r="CF15" s="21">
        <f t="shared" ca="1" si="4"/>
        <v>0</v>
      </c>
      <c r="CG15" s="21">
        <f t="shared" ca="1" si="4"/>
        <v>0</v>
      </c>
      <c r="CH15" s="21">
        <f t="shared" ca="1" si="5"/>
        <v>0</v>
      </c>
      <c r="CI15" s="21">
        <f t="shared" ca="1" si="5"/>
        <v>128.59047619047618</v>
      </c>
      <c r="CJ15" s="22">
        <f t="shared" ca="1" si="11"/>
        <v>0</v>
      </c>
      <c r="CK15" s="21">
        <f t="shared" ca="1" si="6"/>
        <v>0</v>
      </c>
      <c r="CL15" s="21">
        <f t="shared" ca="1" si="6"/>
        <v>0</v>
      </c>
      <c r="CM15" s="22">
        <f t="shared" ca="1" si="12"/>
        <v>0</v>
      </c>
      <c r="CN15" s="21">
        <f t="shared" ca="1" si="7"/>
        <v>0</v>
      </c>
      <c r="CO15" s="21">
        <f t="shared" ca="1" si="7"/>
        <v>0</v>
      </c>
      <c r="CP15" s="22">
        <f t="shared" ca="1" si="13"/>
        <v>0</v>
      </c>
      <c r="CQ15" s="21">
        <f t="shared" ca="1" si="8"/>
        <v>0</v>
      </c>
      <c r="CR15" s="21">
        <f t="shared" ca="1" si="8"/>
        <v>0</v>
      </c>
      <c r="CS15" s="21">
        <f t="shared" ca="1" si="8"/>
        <v>0</v>
      </c>
      <c r="CT15" s="21">
        <f t="shared" ca="1" si="8"/>
        <v>0</v>
      </c>
      <c r="CU15" s="21">
        <f t="shared" ca="1" si="8"/>
        <v>0</v>
      </c>
      <c r="CV15" s="22">
        <f t="shared" ca="1" si="9"/>
        <v>4614027321.6347628</v>
      </c>
    </row>
    <row r="16" spans="1:100" ht="12.75" customHeight="1" x14ac:dyDescent="0.3">
      <c r="A16" s="64" t="s">
        <v>164</v>
      </c>
      <c r="B16" s="20">
        <v>1011</v>
      </c>
      <c r="C16" s="65" t="s">
        <v>147</v>
      </c>
      <c r="D16" s="22">
        <f t="shared" ca="1" si="1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1">
        <f t="shared" ca="1" si="0"/>
        <v>0</v>
      </c>
      <c r="S16" s="21">
        <f t="shared" ca="1" si="0"/>
        <v>0</v>
      </c>
      <c r="T16" s="21">
        <f t="shared" ca="1" si="0"/>
        <v>0</v>
      </c>
      <c r="U16" s="21">
        <f t="shared" ca="1" si="1"/>
        <v>0</v>
      </c>
      <c r="V16" s="21">
        <f t="shared" ca="1" si="1"/>
        <v>0</v>
      </c>
      <c r="W16" s="21">
        <f t="shared" ca="1" si="1"/>
        <v>0</v>
      </c>
      <c r="X16" s="21">
        <f t="shared" ca="1" si="1"/>
        <v>0</v>
      </c>
      <c r="Y16" s="21">
        <f t="shared" ca="1" si="1"/>
        <v>0</v>
      </c>
      <c r="Z16" s="21">
        <f t="shared" ca="1" si="1"/>
        <v>0</v>
      </c>
      <c r="AA16" s="21">
        <f t="shared" ca="1" si="1"/>
        <v>0</v>
      </c>
      <c r="AB16" s="21">
        <f t="shared" ca="1" si="1"/>
        <v>0</v>
      </c>
      <c r="AC16" s="21">
        <f t="shared" ca="1" si="1"/>
        <v>0</v>
      </c>
      <c r="AD16" s="21">
        <f t="shared" ca="1" si="1"/>
        <v>0</v>
      </c>
      <c r="AE16" s="21">
        <f t="shared" ca="1" si="1"/>
        <v>0</v>
      </c>
      <c r="AF16" s="21">
        <f t="shared" ca="1" si="1"/>
        <v>0</v>
      </c>
      <c r="AG16" s="21">
        <f t="shared" ca="1" si="1"/>
        <v>0</v>
      </c>
      <c r="AH16" s="21">
        <f t="shared" ca="1" si="1"/>
        <v>0</v>
      </c>
      <c r="AI16" s="21">
        <f t="shared" ca="1" si="1"/>
        <v>0</v>
      </c>
      <c r="AJ16" s="21">
        <f t="shared" ca="1" si="1"/>
        <v>0</v>
      </c>
      <c r="AK16" s="21">
        <f t="shared" ca="1" si="2"/>
        <v>0</v>
      </c>
      <c r="AL16" s="21">
        <f t="shared" ca="1" si="2"/>
        <v>0</v>
      </c>
      <c r="AM16" s="21">
        <f t="shared" ca="1" si="2"/>
        <v>0</v>
      </c>
      <c r="AN16" s="21">
        <f t="shared" ca="1" si="2"/>
        <v>0</v>
      </c>
      <c r="AO16" s="21">
        <f t="shared" ca="1" si="2"/>
        <v>0</v>
      </c>
      <c r="AP16" s="21">
        <f t="shared" ca="1" si="2"/>
        <v>0</v>
      </c>
      <c r="AQ16" s="21">
        <f t="shared" ca="1" si="2"/>
        <v>0</v>
      </c>
      <c r="AR16" s="21">
        <f t="shared" ca="1" si="2"/>
        <v>0</v>
      </c>
      <c r="AS16" s="21">
        <f t="shared" ca="1" si="2"/>
        <v>0</v>
      </c>
      <c r="AT16" s="21">
        <f t="shared" ca="1" si="2"/>
        <v>0</v>
      </c>
      <c r="AU16" s="21">
        <f t="shared" ca="1" si="2"/>
        <v>0</v>
      </c>
      <c r="AV16" s="21">
        <f t="shared" ca="1" si="2"/>
        <v>0</v>
      </c>
      <c r="AW16" s="21">
        <f t="shared" ca="1" si="2"/>
        <v>0</v>
      </c>
      <c r="AX16" s="21">
        <f t="shared" ca="1" si="2"/>
        <v>0</v>
      </c>
      <c r="AY16" s="21">
        <f t="shared" ca="1" si="2"/>
        <v>0</v>
      </c>
      <c r="AZ16" s="21">
        <f t="shared" ca="1" si="2"/>
        <v>0</v>
      </c>
      <c r="BA16" s="21">
        <f t="shared" ca="1" si="3"/>
        <v>0</v>
      </c>
      <c r="BB16" s="21">
        <f t="shared" ca="1" si="3"/>
        <v>0</v>
      </c>
      <c r="BC16" s="21">
        <f t="shared" ca="1" si="3"/>
        <v>0</v>
      </c>
      <c r="BD16" s="21">
        <f t="shared" ca="1" si="3"/>
        <v>0</v>
      </c>
      <c r="BE16" s="21">
        <f t="shared" ca="1" si="3"/>
        <v>0</v>
      </c>
      <c r="BF16" s="21">
        <f t="shared" ca="1" si="3"/>
        <v>0</v>
      </c>
      <c r="BG16" s="21">
        <f t="shared" ca="1" si="3"/>
        <v>0</v>
      </c>
      <c r="BH16" s="21">
        <f t="shared" ca="1" si="3"/>
        <v>0</v>
      </c>
      <c r="BI16" s="21">
        <f t="shared" ca="1" si="3"/>
        <v>37519126.519402996</v>
      </c>
      <c r="BJ16" s="21">
        <f t="shared" ca="1" si="3"/>
        <v>40442203.03100799</v>
      </c>
      <c r="BK16" s="21">
        <f t="shared" ca="1" si="3"/>
        <v>0</v>
      </c>
      <c r="BL16" s="21">
        <f t="shared" ca="1" si="3"/>
        <v>0</v>
      </c>
      <c r="BM16" s="21">
        <f t="shared" ca="1" si="3"/>
        <v>0</v>
      </c>
      <c r="BN16" s="21">
        <f t="shared" ca="1" si="3"/>
        <v>0</v>
      </c>
      <c r="BO16" s="21">
        <f t="shared" ca="1" si="3"/>
        <v>0</v>
      </c>
      <c r="BP16" s="21">
        <f t="shared" ca="1" si="3"/>
        <v>0</v>
      </c>
      <c r="BQ16" s="21">
        <f t="shared" ca="1" si="4"/>
        <v>0</v>
      </c>
      <c r="BR16" s="21">
        <f t="shared" ca="1" si="4"/>
        <v>0</v>
      </c>
      <c r="BS16" s="21">
        <f t="shared" ca="1" si="4"/>
        <v>0</v>
      </c>
      <c r="BT16" s="21">
        <f t="shared" ca="1" si="4"/>
        <v>0</v>
      </c>
      <c r="BU16" s="21">
        <f t="shared" ca="1" si="4"/>
        <v>0</v>
      </c>
      <c r="BV16" s="21">
        <f t="shared" ca="1" si="4"/>
        <v>0</v>
      </c>
      <c r="BW16" s="21">
        <f t="shared" ca="1" si="4"/>
        <v>0</v>
      </c>
      <c r="BX16" s="21">
        <f t="shared" ca="1" si="4"/>
        <v>0</v>
      </c>
      <c r="BY16" s="21">
        <f t="shared" ca="1" si="4"/>
        <v>0</v>
      </c>
      <c r="BZ16" s="21">
        <f t="shared" ca="1" si="4"/>
        <v>0</v>
      </c>
      <c r="CA16" s="21">
        <f t="shared" ca="1" si="4"/>
        <v>0</v>
      </c>
      <c r="CB16" s="21">
        <f t="shared" ca="1" si="4"/>
        <v>0</v>
      </c>
      <c r="CC16" s="21">
        <f t="shared" ca="1" si="4"/>
        <v>0</v>
      </c>
      <c r="CD16" s="21">
        <f t="shared" ca="1" si="4"/>
        <v>0</v>
      </c>
      <c r="CE16" s="21">
        <f t="shared" ca="1" si="4"/>
        <v>0</v>
      </c>
      <c r="CF16" s="21">
        <f t="shared" ca="1" si="4"/>
        <v>0</v>
      </c>
      <c r="CG16" s="21">
        <f t="shared" ca="1" si="4"/>
        <v>0</v>
      </c>
      <c r="CH16" s="21">
        <f t="shared" ca="1" si="5"/>
        <v>0</v>
      </c>
      <c r="CI16" s="21">
        <f t="shared" ca="1" si="5"/>
        <v>0</v>
      </c>
      <c r="CJ16" s="22">
        <f t="shared" ca="1" si="11"/>
        <v>0</v>
      </c>
      <c r="CK16" s="21">
        <f t="shared" ca="1" si="6"/>
        <v>0</v>
      </c>
      <c r="CL16" s="21">
        <f t="shared" ca="1" si="6"/>
        <v>0</v>
      </c>
      <c r="CM16" s="22">
        <f t="shared" ca="1" si="12"/>
        <v>0</v>
      </c>
      <c r="CN16" s="21">
        <f t="shared" ca="1" si="7"/>
        <v>0</v>
      </c>
      <c r="CO16" s="21">
        <f t="shared" ca="1" si="7"/>
        <v>0</v>
      </c>
      <c r="CP16" s="22">
        <f t="shared" ca="1" si="13"/>
        <v>0</v>
      </c>
      <c r="CQ16" s="21">
        <f t="shared" ca="1" si="8"/>
        <v>0</v>
      </c>
      <c r="CR16" s="21">
        <f t="shared" ca="1" si="8"/>
        <v>0</v>
      </c>
      <c r="CS16" s="21">
        <f t="shared" ca="1" si="8"/>
        <v>0</v>
      </c>
      <c r="CT16" s="21">
        <f t="shared" ca="1" si="8"/>
        <v>0</v>
      </c>
      <c r="CU16" s="21">
        <f t="shared" ca="1" si="8"/>
        <v>0</v>
      </c>
      <c r="CV16" s="22">
        <f t="shared" ca="1" si="9"/>
        <v>77961329.550410986</v>
      </c>
    </row>
    <row r="17" spans="1:100" ht="12.75" customHeight="1" x14ac:dyDescent="0.3">
      <c r="A17" s="64" t="s">
        <v>166</v>
      </c>
      <c r="B17" s="20">
        <v>1012</v>
      </c>
      <c r="C17" s="65" t="s">
        <v>147</v>
      </c>
      <c r="D17" s="22">
        <f t="shared" ca="1" si="10"/>
        <v>9832724</v>
      </c>
      <c r="E17" s="21">
        <f t="shared" ca="1" si="0"/>
        <v>24867</v>
      </c>
      <c r="F17" s="21">
        <f t="shared" ca="1" si="0"/>
        <v>22521042</v>
      </c>
      <c r="G17" s="21">
        <f t="shared" ca="1" si="0"/>
        <v>-12713185</v>
      </c>
      <c r="H17" s="21">
        <f t="shared" ca="1" si="0"/>
        <v>17484984</v>
      </c>
      <c r="I17" s="21">
        <f t="shared" ca="1" si="0"/>
        <v>39338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0"/>
        <v>26747894</v>
      </c>
      <c r="P17" s="21">
        <f t="shared" ca="1" si="0"/>
        <v>0</v>
      </c>
      <c r="Q17" s="21">
        <f t="shared" ca="1" si="0"/>
        <v>2093337</v>
      </c>
      <c r="R17" s="21">
        <f t="shared" ca="1" si="0"/>
        <v>0</v>
      </c>
      <c r="S17" s="21">
        <f t="shared" ca="1" si="0"/>
        <v>0</v>
      </c>
      <c r="T17" s="21">
        <f t="shared" ca="1" si="0"/>
        <v>1191847.54</v>
      </c>
      <c r="U17" s="21">
        <f t="shared" ca="1" si="1"/>
        <v>0</v>
      </c>
      <c r="V17" s="21">
        <f t="shared" ca="1" si="1"/>
        <v>268098.43</v>
      </c>
      <c r="W17" s="21">
        <f t="shared" ca="1" si="1"/>
        <v>2091339.35</v>
      </c>
      <c r="X17" s="21">
        <f t="shared" ca="1" si="1"/>
        <v>0</v>
      </c>
      <c r="Y17" s="21">
        <f t="shared" ca="1" si="1"/>
        <v>1975816</v>
      </c>
      <c r="Z17" s="21">
        <f t="shared" ca="1" si="1"/>
        <v>113800</v>
      </c>
      <c r="AA17" s="21">
        <f t="shared" ca="1" si="1"/>
        <v>0</v>
      </c>
      <c r="AB17" s="21">
        <f t="shared" ca="1" si="1"/>
        <v>0</v>
      </c>
      <c r="AC17" s="21">
        <f t="shared" ca="1" si="1"/>
        <v>1006062</v>
      </c>
      <c r="AD17" s="21">
        <f t="shared" ca="1" si="1"/>
        <v>67103893</v>
      </c>
      <c r="AE17" s="21">
        <f t="shared" ca="1" si="1"/>
        <v>0</v>
      </c>
      <c r="AF17" s="21">
        <f t="shared" ca="1" si="1"/>
        <v>135037</v>
      </c>
      <c r="AG17" s="21">
        <f t="shared" ca="1" si="1"/>
        <v>0</v>
      </c>
      <c r="AH17" s="21">
        <f t="shared" ca="1" si="1"/>
        <v>0</v>
      </c>
      <c r="AI17" s="21">
        <f t="shared" ca="1" si="1"/>
        <v>0</v>
      </c>
      <c r="AJ17" s="21">
        <f t="shared" ca="1" si="1"/>
        <v>0</v>
      </c>
      <c r="AK17" s="21">
        <f t="shared" ca="1" si="2"/>
        <v>908</v>
      </c>
      <c r="AL17" s="21">
        <f t="shared" ca="1" si="2"/>
        <v>0</v>
      </c>
      <c r="AM17" s="21">
        <f t="shared" ca="1" si="2"/>
        <v>1609892</v>
      </c>
      <c r="AN17" s="21">
        <f t="shared" ca="1" si="2"/>
        <v>64405</v>
      </c>
      <c r="AO17" s="21">
        <f t="shared" ca="1" si="2"/>
        <v>0</v>
      </c>
      <c r="AP17" s="21">
        <f t="shared" ca="1" si="2"/>
        <v>51376</v>
      </c>
      <c r="AQ17" s="21">
        <f t="shared" ca="1" si="2"/>
        <v>0</v>
      </c>
      <c r="AR17" s="21">
        <f t="shared" ca="1" si="2"/>
        <v>0</v>
      </c>
      <c r="AS17" s="21">
        <f t="shared" ca="1" si="2"/>
        <v>0</v>
      </c>
      <c r="AT17" s="21">
        <f t="shared" ca="1" si="2"/>
        <v>360923498</v>
      </c>
      <c r="AU17" s="21">
        <f t="shared" ca="1" si="2"/>
        <v>9174887</v>
      </c>
      <c r="AV17" s="21">
        <f t="shared" ca="1" si="2"/>
        <v>13011237</v>
      </c>
      <c r="AW17" s="21">
        <f t="shared" ca="1" si="2"/>
        <v>0</v>
      </c>
      <c r="AX17" s="21">
        <f t="shared" ca="1" si="2"/>
        <v>6251659</v>
      </c>
      <c r="AY17" s="21">
        <f t="shared" ca="1" si="2"/>
        <v>0</v>
      </c>
      <c r="AZ17" s="21">
        <f t="shared" ca="1" si="2"/>
        <v>0</v>
      </c>
      <c r="BA17" s="21">
        <f t="shared" ca="1" si="3"/>
        <v>0</v>
      </c>
      <c r="BB17" s="21">
        <f t="shared" ca="1" si="3"/>
        <v>0</v>
      </c>
      <c r="BC17" s="21">
        <f t="shared" ca="1" si="3"/>
        <v>0</v>
      </c>
      <c r="BD17" s="21">
        <f t="shared" ca="1" si="3"/>
        <v>2005995</v>
      </c>
      <c r="BE17" s="21">
        <f t="shared" ca="1" si="3"/>
        <v>0</v>
      </c>
      <c r="BF17" s="21">
        <f t="shared" ca="1" si="3"/>
        <v>0</v>
      </c>
      <c r="BG17" s="21">
        <f t="shared" ca="1" si="3"/>
        <v>0</v>
      </c>
      <c r="BH17" s="21">
        <f t="shared" ca="1" si="3"/>
        <v>0</v>
      </c>
      <c r="BI17" s="21">
        <f t="shared" ca="1" si="3"/>
        <v>0</v>
      </c>
      <c r="BJ17" s="21">
        <f t="shared" ca="1" si="3"/>
        <v>0</v>
      </c>
      <c r="BK17" s="21">
        <f t="shared" ca="1" si="3"/>
        <v>0</v>
      </c>
      <c r="BL17" s="21">
        <f t="shared" ca="1" si="3"/>
        <v>0</v>
      </c>
      <c r="BM17" s="21">
        <f t="shared" ca="1" si="3"/>
        <v>0</v>
      </c>
      <c r="BN17" s="21">
        <f t="shared" ca="1" si="3"/>
        <v>149952940</v>
      </c>
      <c r="BO17" s="21">
        <f t="shared" ca="1" si="3"/>
        <v>0</v>
      </c>
      <c r="BP17" s="21">
        <f t="shared" ca="1" si="3"/>
        <v>11437394</v>
      </c>
      <c r="BQ17" s="21">
        <f t="shared" ca="1" si="4"/>
        <v>0</v>
      </c>
      <c r="BR17" s="21">
        <f t="shared" ca="1" si="4"/>
        <v>58217645</v>
      </c>
      <c r="BS17" s="21">
        <f t="shared" ca="1" si="4"/>
        <v>8914717</v>
      </c>
      <c r="BT17" s="21">
        <f t="shared" ca="1" si="4"/>
        <v>0</v>
      </c>
      <c r="BU17" s="21">
        <f t="shared" ca="1" si="4"/>
        <v>0</v>
      </c>
      <c r="BV17" s="21">
        <f t="shared" ca="1" si="4"/>
        <v>859490</v>
      </c>
      <c r="BW17" s="21">
        <f t="shared" ca="1" si="4"/>
        <v>0</v>
      </c>
      <c r="BX17" s="21">
        <f t="shared" ca="1" si="4"/>
        <v>0</v>
      </c>
      <c r="BY17" s="21">
        <f t="shared" ca="1" si="4"/>
        <v>0</v>
      </c>
      <c r="BZ17" s="21">
        <f t="shared" ca="1" si="4"/>
        <v>0</v>
      </c>
      <c r="CA17" s="21">
        <f t="shared" ca="1" si="4"/>
        <v>0</v>
      </c>
      <c r="CB17" s="21">
        <f t="shared" ca="1" si="4"/>
        <v>0</v>
      </c>
      <c r="CC17" s="21">
        <f t="shared" ca="1" si="4"/>
        <v>0</v>
      </c>
      <c r="CD17" s="21">
        <f t="shared" ca="1" si="4"/>
        <v>0</v>
      </c>
      <c r="CE17" s="21">
        <f t="shared" ca="1" si="4"/>
        <v>0</v>
      </c>
      <c r="CF17" s="21">
        <f t="shared" ca="1" si="4"/>
        <v>0</v>
      </c>
      <c r="CG17" s="21">
        <f t="shared" ca="1" si="4"/>
        <v>0</v>
      </c>
      <c r="CH17" s="21">
        <f t="shared" ca="1" si="5"/>
        <v>0</v>
      </c>
      <c r="CI17" s="21">
        <f t="shared" ca="1" si="5"/>
        <v>0</v>
      </c>
      <c r="CJ17" s="22">
        <f t="shared" ca="1" si="11"/>
        <v>0</v>
      </c>
      <c r="CK17" s="21">
        <f t="shared" ca="1" si="6"/>
        <v>0</v>
      </c>
      <c r="CL17" s="21">
        <f t="shared" ca="1" si="6"/>
        <v>0</v>
      </c>
      <c r="CM17" s="22">
        <f t="shared" ca="1" si="12"/>
        <v>0</v>
      </c>
      <c r="CN17" s="21">
        <f t="shared" ca="1" si="7"/>
        <v>0</v>
      </c>
      <c r="CO17" s="21">
        <f t="shared" ca="1" si="7"/>
        <v>0</v>
      </c>
      <c r="CP17" s="22">
        <f t="shared" ca="1" si="13"/>
        <v>0</v>
      </c>
      <c r="CQ17" s="21">
        <f t="shared" ca="1" si="8"/>
        <v>0</v>
      </c>
      <c r="CR17" s="21">
        <f t="shared" ca="1" si="8"/>
        <v>0</v>
      </c>
      <c r="CS17" s="21">
        <f t="shared" ca="1" si="8"/>
        <v>10549</v>
      </c>
      <c r="CT17" s="21">
        <f t="shared" ca="1" si="8"/>
        <v>118782.02</v>
      </c>
      <c r="CU17" s="21">
        <f t="shared" ca="1" si="8"/>
        <v>0</v>
      </c>
      <c r="CV17" s="22">
        <f t="shared" ca="1" si="9"/>
        <v>752689544.33999991</v>
      </c>
    </row>
    <row r="18" spans="1:100" ht="12.75" customHeight="1" x14ac:dyDescent="0.3">
      <c r="A18" s="64" t="s">
        <v>168</v>
      </c>
      <c r="B18" s="20">
        <v>1013</v>
      </c>
      <c r="C18" s="65" t="s">
        <v>147</v>
      </c>
      <c r="D18" s="22">
        <f t="shared" ca="1" si="10"/>
        <v>16337.416000000001</v>
      </c>
      <c r="E18" s="21">
        <f t="shared" ca="1" si="0"/>
        <v>595.33169276692536</v>
      </c>
      <c r="F18" s="21">
        <f t="shared" ca="1" si="0"/>
        <v>10747.955662693983</v>
      </c>
      <c r="G18" s="21">
        <f t="shared" ca="1" si="0"/>
        <v>4994.1286445390924</v>
      </c>
      <c r="H18" s="21">
        <f t="shared" ca="1" si="0"/>
        <v>0</v>
      </c>
      <c r="I18" s="21">
        <f t="shared" ca="1" si="0"/>
        <v>63594.83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0"/>
        <v>0</v>
      </c>
      <c r="P18" s="21">
        <f t="shared" ca="1" si="0"/>
        <v>0</v>
      </c>
      <c r="Q18" s="21">
        <f t="shared" ca="1" si="0"/>
        <v>0</v>
      </c>
      <c r="R18" s="21">
        <f t="shared" ca="1" si="0"/>
        <v>0</v>
      </c>
      <c r="S18" s="21">
        <f t="shared" ca="1" si="0"/>
        <v>0</v>
      </c>
      <c r="T18" s="21">
        <f t="shared" ca="1" si="0"/>
        <v>0</v>
      </c>
      <c r="U18" s="21">
        <f t="shared" ca="1" si="1"/>
        <v>0</v>
      </c>
      <c r="V18" s="21">
        <f t="shared" ca="1" si="1"/>
        <v>0</v>
      </c>
      <c r="W18" s="21">
        <f t="shared" ca="1" si="1"/>
        <v>2068.9</v>
      </c>
      <c r="X18" s="21">
        <f t="shared" ca="1" si="1"/>
        <v>0</v>
      </c>
      <c r="Y18" s="21">
        <f t="shared" ca="1" si="1"/>
        <v>22781.08</v>
      </c>
      <c r="Z18" s="21">
        <f t="shared" ca="1" si="1"/>
        <v>46039.354700000004</v>
      </c>
      <c r="AA18" s="21">
        <f t="shared" ca="1" si="1"/>
        <v>0</v>
      </c>
      <c r="AB18" s="21">
        <f t="shared" ca="1" si="1"/>
        <v>0</v>
      </c>
      <c r="AC18" s="21">
        <f t="shared" ca="1" si="1"/>
        <v>898.20299999999997</v>
      </c>
      <c r="AD18" s="21">
        <f t="shared" ca="1" si="1"/>
        <v>2005.4621999999999</v>
      </c>
      <c r="AE18" s="21">
        <f t="shared" ca="1" si="1"/>
        <v>0</v>
      </c>
      <c r="AF18" s="21">
        <f t="shared" ca="1" si="1"/>
        <v>0</v>
      </c>
      <c r="AG18" s="21">
        <f t="shared" ca="1" si="1"/>
        <v>0</v>
      </c>
      <c r="AH18" s="21">
        <f t="shared" ca="1" si="1"/>
        <v>0</v>
      </c>
      <c r="AI18" s="21">
        <f t="shared" ca="1" si="1"/>
        <v>0</v>
      </c>
      <c r="AJ18" s="21">
        <f t="shared" ca="1" si="1"/>
        <v>1859217.67</v>
      </c>
      <c r="AK18" s="21">
        <f t="shared" ca="1" si="2"/>
        <v>0</v>
      </c>
      <c r="AL18" s="21">
        <f t="shared" ca="1" si="2"/>
        <v>0</v>
      </c>
      <c r="AM18" s="21">
        <f t="shared" ca="1" si="2"/>
        <v>28571.43</v>
      </c>
      <c r="AN18" s="21">
        <f t="shared" ca="1" si="2"/>
        <v>0</v>
      </c>
      <c r="AO18" s="21">
        <f t="shared" ca="1" si="2"/>
        <v>0</v>
      </c>
      <c r="AP18" s="21">
        <f t="shared" ca="1" si="2"/>
        <v>0</v>
      </c>
      <c r="AQ18" s="21">
        <f t="shared" ca="1" si="2"/>
        <v>0</v>
      </c>
      <c r="AR18" s="21">
        <f t="shared" ca="1" si="2"/>
        <v>0</v>
      </c>
      <c r="AS18" s="21">
        <f t="shared" ca="1" si="2"/>
        <v>0</v>
      </c>
      <c r="AT18" s="21">
        <f t="shared" ca="1" si="2"/>
        <v>176601.03450000001</v>
      </c>
      <c r="AU18" s="21">
        <f t="shared" ca="1" si="2"/>
        <v>204.29040000000001</v>
      </c>
      <c r="AV18" s="21">
        <f t="shared" ca="1" si="2"/>
        <v>0</v>
      </c>
      <c r="AW18" s="21">
        <f t="shared" ca="1" si="2"/>
        <v>0</v>
      </c>
      <c r="AX18" s="21">
        <f t="shared" ca="1" si="2"/>
        <v>216.2004</v>
      </c>
      <c r="AY18" s="21">
        <f t="shared" ca="1" si="2"/>
        <v>0</v>
      </c>
      <c r="AZ18" s="21">
        <f t="shared" ca="1" si="2"/>
        <v>0</v>
      </c>
      <c r="BA18" s="21">
        <f t="shared" ca="1" si="3"/>
        <v>0</v>
      </c>
      <c r="BB18" s="21">
        <f t="shared" ca="1" si="3"/>
        <v>0</v>
      </c>
      <c r="BC18" s="21">
        <f t="shared" ca="1" si="3"/>
        <v>0</v>
      </c>
      <c r="BD18" s="21">
        <f t="shared" ca="1" si="3"/>
        <v>2592.0337</v>
      </c>
      <c r="BE18" s="21">
        <f t="shared" ca="1" si="3"/>
        <v>0</v>
      </c>
      <c r="BF18" s="21">
        <f t="shared" ca="1" si="3"/>
        <v>0</v>
      </c>
      <c r="BG18" s="21">
        <f t="shared" ca="1" si="3"/>
        <v>0</v>
      </c>
      <c r="BH18" s="21">
        <f t="shared" ca="1" si="3"/>
        <v>0</v>
      </c>
      <c r="BI18" s="21">
        <f t="shared" ca="1" si="3"/>
        <v>0</v>
      </c>
      <c r="BJ18" s="21">
        <f t="shared" ca="1" si="3"/>
        <v>0</v>
      </c>
      <c r="BK18" s="21">
        <f t="shared" ca="1" si="3"/>
        <v>0</v>
      </c>
      <c r="BL18" s="21">
        <f t="shared" ca="1" si="3"/>
        <v>0</v>
      </c>
      <c r="BM18" s="21">
        <f t="shared" ca="1" si="3"/>
        <v>0</v>
      </c>
      <c r="BN18" s="21">
        <f t="shared" ca="1" si="3"/>
        <v>1577.9</v>
      </c>
      <c r="BO18" s="21">
        <f t="shared" ca="1" si="3"/>
        <v>0</v>
      </c>
      <c r="BP18" s="21">
        <f t="shared" ca="1" si="3"/>
        <v>3185.39</v>
      </c>
      <c r="BQ18" s="21">
        <f t="shared" ca="1" si="4"/>
        <v>0</v>
      </c>
      <c r="BR18" s="21">
        <f t="shared" ca="1" si="4"/>
        <v>0</v>
      </c>
      <c r="BS18" s="21">
        <f t="shared" ca="1" si="4"/>
        <v>12860.419999999998</v>
      </c>
      <c r="BT18" s="21">
        <f t="shared" ca="1" si="4"/>
        <v>0</v>
      </c>
      <c r="BU18" s="21">
        <f t="shared" ca="1" si="4"/>
        <v>0</v>
      </c>
      <c r="BV18" s="21">
        <f t="shared" ca="1" si="4"/>
        <v>0</v>
      </c>
      <c r="BW18" s="21">
        <f t="shared" ca="1" si="4"/>
        <v>0</v>
      </c>
      <c r="BX18" s="21">
        <f t="shared" ca="1" si="4"/>
        <v>0</v>
      </c>
      <c r="BY18" s="21">
        <f t="shared" ca="1" si="4"/>
        <v>0</v>
      </c>
      <c r="BZ18" s="21">
        <f t="shared" ca="1" si="4"/>
        <v>0</v>
      </c>
      <c r="CA18" s="21">
        <f t="shared" ca="1" si="4"/>
        <v>0</v>
      </c>
      <c r="CB18" s="21">
        <f t="shared" ca="1" si="4"/>
        <v>0</v>
      </c>
      <c r="CC18" s="21">
        <f t="shared" ca="1" si="4"/>
        <v>0</v>
      </c>
      <c r="CD18" s="21">
        <f t="shared" ca="1" si="4"/>
        <v>0</v>
      </c>
      <c r="CE18" s="21">
        <f t="shared" ca="1" si="4"/>
        <v>0</v>
      </c>
      <c r="CF18" s="21">
        <f t="shared" ca="1" si="4"/>
        <v>0</v>
      </c>
      <c r="CG18" s="21">
        <f t="shared" ca="1" si="4"/>
        <v>0</v>
      </c>
      <c r="CH18" s="21">
        <f t="shared" ca="1" si="5"/>
        <v>0</v>
      </c>
      <c r="CI18" s="21">
        <f t="shared" ca="1" si="5"/>
        <v>0</v>
      </c>
      <c r="CJ18" s="22">
        <f t="shared" ca="1" si="11"/>
        <v>0</v>
      </c>
      <c r="CK18" s="21">
        <f t="shared" ca="1" si="6"/>
        <v>0</v>
      </c>
      <c r="CL18" s="21">
        <f t="shared" ca="1" si="6"/>
        <v>0</v>
      </c>
      <c r="CM18" s="22">
        <f t="shared" ca="1" si="12"/>
        <v>0</v>
      </c>
      <c r="CN18" s="21">
        <f t="shared" ca="1" si="7"/>
        <v>0</v>
      </c>
      <c r="CO18" s="21">
        <f t="shared" ca="1" si="7"/>
        <v>0</v>
      </c>
      <c r="CP18" s="22">
        <f t="shared" ca="1" si="13"/>
        <v>0</v>
      </c>
      <c r="CQ18" s="21">
        <f t="shared" ca="1" si="8"/>
        <v>0</v>
      </c>
      <c r="CR18" s="21">
        <f t="shared" ca="1" si="8"/>
        <v>0</v>
      </c>
      <c r="CS18" s="21">
        <f t="shared" ca="1" si="8"/>
        <v>22207.889999999996</v>
      </c>
      <c r="CT18" s="21">
        <f t="shared" ca="1" si="8"/>
        <v>0</v>
      </c>
      <c r="CU18" s="21">
        <f t="shared" ca="1" si="8"/>
        <v>0</v>
      </c>
      <c r="CV18" s="22">
        <f t="shared" ca="1" si="9"/>
        <v>2260959.5049000001</v>
      </c>
    </row>
    <row r="19" spans="1:100" ht="12.75" customHeight="1" x14ac:dyDescent="0.3">
      <c r="A19" s="64" t="s">
        <v>170</v>
      </c>
      <c r="B19" s="20">
        <v>1016</v>
      </c>
      <c r="C19" s="65" t="s">
        <v>147</v>
      </c>
      <c r="D19" s="22">
        <f t="shared" ca="1" si="1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6379347.1999999993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1">
        <f t="shared" ca="1" si="0"/>
        <v>0</v>
      </c>
      <c r="S19" s="21">
        <f t="shared" ca="1" si="0"/>
        <v>0</v>
      </c>
      <c r="T19" s="21">
        <f t="shared" ca="1" si="0"/>
        <v>0</v>
      </c>
      <c r="U19" s="21">
        <f t="shared" ca="1" si="1"/>
        <v>0</v>
      </c>
      <c r="V19" s="21">
        <f t="shared" ca="1" si="1"/>
        <v>0</v>
      </c>
      <c r="W19" s="21">
        <f t="shared" ca="1" si="1"/>
        <v>0</v>
      </c>
      <c r="X19" s="21">
        <f t="shared" ca="1" si="1"/>
        <v>0</v>
      </c>
      <c r="Y19" s="21">
        <f t="shared" ca="1" si="1"/>
        <v>0</v>
      </c>
      <c r="Z19" s="21">
        <f t="shared" ca="1" si="1"/>
        <v>0</v>
      </c>
      <c r="AA19" s="21">
        <f t="shared" ca="1" si="1"/>
        <v>0</v>
      </c>
      <c r="AB19" s="21">
        <f t="shared" ca="1" si="1"/>
        <v>0</v>
      </c>
      <c r="AC19" s="21">
        <f t="shared" ca="1" si="1"/>
        <v>0</v>
      </c>
      <c r="AD19" s="21">
        <f t="shared" ca="1" si="1"/>
        <v>0</v>
      </c>
      <c r="AE19" s="21">
        <f t="shared" ca="1" si="1"/>
        <v>0</v>
      </c>
      <c r="AF19" s="21">
        <f t="shared" ca="1" si="1"/>
        <v>0</v>
      </c>
      <c r="AG19" s="21">
        <f t="shared" ca="1" si="1"/>
        <v>0</v>
      </c>
      <c r="AH19" s="21">
        <f t="shared" ca="1" si="1"/>
        <v>0</v>
      </c>
      <c r="AI19" s="21">
        <f t="shared" ca="1" si="1"/>
        <v>0</v>
      </c>
      <c r="AJ19" s="21">
        <f t="shared" ca="1" si="1"/>
        <v>0</v>
      </c>
      <c r="AK19" s="21">
        <f t="shared" ca="1" si="2"/>
        <v>0</v>
      </c>
      <c r="AL19" s="21">
        <f t="shared" ca="1" si="2"/>
        <v>0</v>
      </c>
      <c r="AM19" s="21">
        <f t="shared" ca="1" si="2"/>
        <v>0</v>
      </c>
      <c r="AN19" s="21">
        <f t="shared" ca="1" si="2"/>
        <v>0</v>
      </c>
      <c r="AO19" s="21">
        <f t="shared" ca="1" si="2"/>
        <v>0</v>
      </c>
      <c r="AP19" s="21">
        <f t="shared" ca="1" si="2"/>
        <v>0</v>
      </c>
      <c r="AQ19" s="21">
        <f t="shared" ca="1" si="2"/>
        <v>0</v>
      </c>
      <c r="AR19" s="21">
        <f t="shared" ca="1" si="2"/>
        <v>0</v>
      </c>
      <c r="AS19" s="21">
        <f t="shared" ca="1" si="2"/>
        <v>0</v>
      </c>
      <c r="AT19" s="21">
        <f t="shared" ca="1" si="2"/>
        <v>0</v>
      </c>
      <c r="AU19" s="21">
        <f t="shared" ca="1" si="2"/>
        <v>0</v>
      </c>
      <c r="AV19" s="21">
        <f t="shared" ca="1" si="2"/>
        <v>0</v>
      </c>
      <c r="AW19" s="21">
        <f t="shared" ca="1" si="2"/>
        <v>0</v>
      </c>
      <c r="AX19" s="21">
        <f t="shared" ca="1" si="2"/>
        <v>0</v>
      </c>
      <c r="AY19" s="21">
        <f t="shared" ca="1" si="2"/>
        <v>0</v>
      </c>
      <c r="AZ19" s="21">
        <f t="shared" ca="1" si="2"/>
        <v>0</v>
      </c>
      <c r="BA19" s="21">
        <f t="shared" ca="1" si="3"/>
        <v>0</v>
      </c>
      <c r="BB19" s="21">
        <f t="shared" ca="1" si="3"/>
        <v>0</v>
      </c>
      <c r="BC19" s="21">
        <f t="shared" ca="1" si="3"/>
        <v>0</v>
      </c>
      <c r="BD19" s="21">
        <f t="shared" ca="1" si="3"/>
        <v>0</v>
      </c>
      <c r="BE19" s="21">
        <f t="shared" ca="1" si="3"/>
        <v>0</v>
      </c>
      <c r="BF19" s="21">
        <f t="shared" ca="1" si="3"/>
        <v>0</v>
      </c>
      <c r="BG19" s="21">
        <f t="shared" ca="1" si="3"/>
        <v>0</v>
      </c>
      <c r="BH19" s="21">
        <f t="shared" ca="1" si="3"/>
        <v>0</v>
      </c>
      <c r="BI19" s="21">
        <f t="shared" ca="1" si="3"/>
        <v>86049317.712667003</v>
      </c>
      <c r="BJ19" s="21">
        <f t="shared" ca="1" si="3"/>
        <v>22584361.310371995</v>
      </c>
      <c r="BK19" s="21">
        <f t="shared" ca="1" si="3"/>
        <v>0</v>
      </c>
      <c r="BL19" s="21">
        <f t="shared" ca="1" si="3"/>
        <v>0</v>
      </c>
      <c r="BM19" s="21">
        <f t="shared" ca="1" si="3"/>
        <v>0</v>
      </c>
      <c r="BN19" s="21">
        <f t="shared" ca="1" si="3"/>
        <v>0</v>
      </c>
      <c r="BO19" s="21">
        <f t="shared" ca="1" si="3"/>
        <v>0</v>
      </c>
      <c r="BP19" s="21">
        <f t="shared" ca="1" si="3"/>
        <v>0</v>
      </c>
      <c r="BQ19" s="21">
        <f t="shared" ca="1" si="4"/>
        <v>0</v>
      </c>
      <c r="BR19" s="21">
        <f t="shared" ca="1" si="4"/>
        <v>0</v>
      </c>
      <c r="BS19" s="21">
        <f t="shared" ca="1" si="4"/>
        <v>0</v>
      </c>
      <c r="BT19" s="21">
        <f t="shared" ca="1" si="4"/>
        <v>0</v>
      </c>
      <c r="BU19" s="21">
        <f t="shared" ca="1" si="4"/>
        <v>0</v>
      </c>
      <c r="BV19" s="21">
        <f t="shared" ca="1" si="4"/>
        <v>0</v>
      </c>
      <c r="BW19" s="21">
        <f t="shared" ca="1" si="4"/>
        <v>0</v>
      </c>
      <c r="BX19" s="21">
        <f t="shared" ca="1" si="4"/>
        <v>0</v>
      </c>
      <c r="BY19" s="21">
        <f t="shared" ca="1" si="4"/>
        <v>0</v>
      </c>
      <c r="BZ19" s="21">
        <f t="shared" ca="1" si="4"/>
        <v>0</v>
      </c>
      <c r="CA19" s="21">
        <f t="shared" ca="1" si="4"/>
        <v>0</v>
      </c>
      <c r="CB19" s="21">
        <f t="shared" ca="1" si="4"/>
        <v>0</v>
      </c>
      <c r="CC19" s="21">
        <f t="shared" ca="1" si="4"/>
        <v>0</v>
      </c>
      <c r="CD19" s="21">
        <f t="shared" ca="1" si="4"/>
        <v>0</v>
      </c>
      <c r="CE19" s="21">
        <f t="shared" ca="1" si="4"/>
        <v>0</v>
      </c>
      <c r="CF19" s="21">
        <f t="shared" ca="1" si="4"/>
        <v>0</v>
      </c>
      <c r="CG19" s="21">
        <f t="shared" ca="1" si="4"/>
        <v>0</v>
      </c>
      <c r="CH19" s="21">
        <f t="shared" ca="1" si="5"/>
        <v>0</v>
      </c>
      <c r="CI19" s="21">
        <f t="shared" ca="1" si="5"/>
        <v>0</v>
      </c>
      <c r="CJ19" s="22">
        <f t="shared" ca="1" si="11"/>
        <v>0</v>
      </c>
      <c r="CK19" s="21">
        <f t="shared" ca="1" si="6"/>
        <v>0</v>
      </c>
      <c r="CL19" s="21">
        <f t="shared" ca="1" si="6"/>
        <v>0</v>
      </c>
      <c r="CM19" s="22">
        <f t="shared" ca="1" si="12"/>
        <v>0</v>
      </c>
      <c r="CN19" s="21">
        <f t="shared" ca="1" si="7"/>
        <v>0</v>
      </c>
      <c r="CO19" s="21">
        <f t="shared" ca="1" si="7"/>
        <v>0</v>
      </c>
      <c r="CP19" s="22">
        <f t="shared" ca="1" si="13"/>
        <v>0</v>
      </c>
      <c r="CQ19" s="21">
        <f t="shared" ca="1" si="8"/>
        <v>0</v>
      </c>
      <c r="CR19" s="21">
        <f t="shared" ca="1" si="8"/>
        <v>0</v>
      </c>
      <c r="CS19" s="21">
        <f t="shared" ca="1" si="8"/>
        <v>0</v>
      </c>
      <c r="CT19" s="21">
        <f t="shared" ca="1" si="8"/>
        <v>0</v>
      </c>
      <c r="CU19" s="21">
        <f t="shared" ca="1" si="8"/>
        <v>0</v>
      </c>
      <c r="CV19" s="22">
        <f t="shared" ca="1" si="9"/>
        <v>115013026.223039</v>
      </c>
    </row>
    <row r="20" spans="1:100" ht="12.75" customHeight="1" x14ac:dyDescent="0.3">
      <c r="A20" s="64" t="s">
        <v>172</v>
      </c>
      <c r="B20" s="20">
        <v>1017</v>
      </c>
      <c r="C20" s="65" t="s">
        <v>147</v>
      </c>
      <c r="D20" s="22">
        <f t="shared" ca="1" si="10"/>
        <v>16378539.83</v>
      </c>
      <c r="E20" s="21">
        <f t="shared" ca="1" si="0"/>
        <v>6042476.879999999</v>
      </c>
      <c r="F20" s="21">
        <f t="shared" ca="1" si="0"/>
        <v>1095544.1600000001</v>
      </c>
      <c r="G20" s="21">
        <f t="shared" ca="1" si="0"/>
        <v>9240518.790000001</v>
      </c>
      <c r="H20" s="21">
        <f t="shared" ca="1" si="0"/>
        <v>0</v>
      </c>
      <c r="I20" s="21">
        <f t="shared" ca="1" si="0"/>
        <v>2113931.5000000005</v>
      </c>
      <c r="J20" s="21">
        <f t="shared" ca="1" si="0"/>
        <v>0</v>
      </c>
      <c r="K20" s="21">
        <f t="shared" ca="1" si="0"/>
        <v>0</v>
      </c>
      <c r="L20" s="21">
        <f t="shared" ca="1" si="0"/>
        <v>3500</v>
      </c>
      <c r="M20" s="21">
        <f t="shared" ca="1" si="0"/>
        <v>0</v>
      </c>
      <c r="N20" s="21">
        <f t="shared" ca="1" si="0"/>
        <v>0</v>
      </c>
      <c r="O20" s="21">
        <f t="shared" ca="1" si="0"/>
        <v>550</v>
      </c>
      <c r="P20" s="21">
        <f t="shared" ca="1" si="0"/>
        <v>0</v>
      </c>
      <c r="Q20" s="21">
        <f t="shared" ca="1" si="0"/>
        <v>1798261.5799999998</v>
      </c>
      <c r="R20" s="21">
        <f t="shared" ca="1" si="0"/>
        <v>0</v>
      </c>
      <c r="S20" s="21">
        <f t="shared" ca="1" si="0"/>
        <v>0</v>
      </c>
      <c r="T20" s="21">
        <f t="shared" ca="1" si="0"/>
        <v>122263832</v>
      </c>
      <c r="U20" s="21">
        <f t="shared" ca="1" si="1"/>
        <v>9408755.9600000009</v>
      </c>
      <c r="V20" s="21">
        <f t="shared" ca="1" si="1"/>
        <v>2258028.2800000003</v>
      </c>
      <c r="W20" s="21">
        <f t="shared" ca="1" si="1"/>
        <v>7870698.7199999997</v>
      </c>
      <c r="X20" s="21">
        <f t="shared" ca="1" si="1"/>
        <v>0</v>
      </c>
      <c r="Y20" s="21">
        <f t="shared" ca="1" si="1"/>
        <v>497514.76</v>
      </c>
      <c r="Z20" s="21">
        <f t="shared" ca="1" si="1"/>
        <v>1833625.59</v>
      </c>
      <c r="AA20" s="21">
        <f t="shared" ca="1" si="1"/>
        <v>0</v>
      </c>
      <c r="AB20" s="21">
        <f t="shared" ca="1" si="1"/>
        <v>0</v>
      </c>
      <c r="AC20" s="21">
        <f t="shared" ca="1" si="1"/>
        <v>136892.07</v>
      </c>
      <c r="AD20" s="21">
        <f t="shared" ca="1" si="1"/>
        <v>155981.52000000002</v>
      </c>
      <c r="AE20" s="21">
        <f t="shared" ca="1" si="1"/>
        <v>0</v>
      </c>
      <c r="AF20" s="21">
        <f t="shared" ca="1" si="1"/>
        <v>0</v>
      </c>
      <c r="AG20" s="21">
        <f t="shared" ca="1" si="1"/>
        <v>0</v>
      </c>
      <c r="AH20" s="21">
        <f t="shared" ca="1" si="1"/>
        <v>0</v>
      </c>
      <c r="AI20" s="21">
        <f t="shared" ca="1" si="1"/>
        <v>0</v>
      </c>
      <c r="AJ20" s="21">
        <f t="shared" ca="1" si="1"/>
        <v>1985181.59</v>
      </c>
      <c r="AK20" s="21">
        <f t="shared" ca="1" si="2"/>
        <v>0</v>
      </c>
      <c r="AL20" s="21">
        <f t="shared" ca="1" si="2"/>
        <v>0</v>
      </c>
      <c r="AM20" s="21">
        <f t="shared" ca="1" si="2"/>
        <v>3123238.54</v>
      </c>
      <c r="AN20" s="21">
        <f t="shared" ca="1" si="2"/>
        <v>0</v>
      </c>
      <c r="AO20" s="21">
        <f t="shared" ca="1" si="2"/>
        <v>0</v>
      </c>
      <c r="AP20" s="21">
        <f t="shared" ca="1" si="2"/>
        <v>5131685.4800000004</v>
      </c>
      <c r="AQ20" s="21">
        <f t="shared" ca="1" si="2"/>
        <v>0</v>
      </c>
      <c r="AR20" s="21">
        <f t="shared" ca="1" si="2"/>
        <v>0</v>
      </c>
      <c r="AS20" s="21">
        <f t="shared" ca="1" si="2"/>
        <v>0</v>
      </c>
      <c r="AT20" s="21">
        <f t="shared" ca="1" si="2"/>
        <v>0</v>
      </c>
      <c r="AU20" s="21">
        <f t="shared" ca="1" si="2"/>
        <v>0</v>
      </c>
      <c r="AV20" s="21">
        <f t="shared" ca="1" si="2"/>
        <v>0</v>
      </c>
      <c r="AW20" s="21">
        <f t="shared" ca="1" si="2"/>
        <v>0</v>
      </c>
      <c r="AX20" s="21">
        <f t="shared" ca="1" si="2"/>
        <v>0</v>
      </c>
      <c r="AY20" s="21">
        <f t="shared" ca="1" si="2"/>
        <v>0</v>
      </c>
      <c r="AZ20" s="21">
        <f t="shared" ca="1" si="2"/>
        <v>0</v>
      </c>
      <c r="BA20" s="21">
        <f t="shared" ca="1" si="3"/>
        <v>0</v>
      </c>
      <c r="BB20" s="21">
        <f t="shared" ca="1" si="3"/>
        <v>0</v>
      </c>
      <c r="BC20" s="21">
        <f t="shared" ca="1" si="3"/>
        <v>0</v>
      </c>
      <c r="BD20" s="21">
        <f t="shared" ca="1" si="3"/>
        <v>347892.78999999992</v>
      </c>
      <c r="BE20" s="21">
        <f t="shared" ca="1" si="3"/>
        <v>0</v>
      </c>
      <c r="BF20" s="21">
        <f t="shared" ca="1" si="3"/>
        <v>0</v>
      </c>
      <c r="BG20" s="21">
        <f t="shared" ca="1" si="3"/>
        <v>0</v>
      </c>
      <c r="BH20" s="21">
        <f t="shared" ca="1" si="3"/>
        <v>0</v>
      </c>
      <c r="BI20" s="21">
        <f t="shared" ca="1" si="3"/>
        <v>0</v>
      </c>
      <c r="BJ20" s="21">
        <f t="shared" ca="1" si="3"/>
        <v>0</v>
      </c>
      <c r="BK20" s="21">
        <f t="shared" ca="1" si="3"/>
        <v>0</v>
      </c>
      <c r="BL20" s="21">
        <f t="shared" ca="1" si="3"/>
        <v>0</v>
      </c>
      <c r="BM20" s="21">
        <f t="shared" ca="1" si="3"/>
        <v>0</v>
      </c>
      <c r="BN20" s="21">
        <f t="shared" ca="1" si="3"/>
        <v>75808.240000000005</v>
      </c>
      <c r="BO20" s="21">
        <f t="shared" ca="1" si="3"/>
        <v>0</v>
      </c>
      <c r="BP20" s="21">
        <f t="shared" ca="1" si="3"/>
        <v>30478.81</v>
      </c>
      <c r="BQ20" s="21">
        <f t="shared" ca="1" si="4"/>
        <v>0</v>
      </c>
      <c r="BR20" s="21">
        <f t="shared" ca="1" si="4"/>
        <v>1890258.64</v>
      </c>
      <c r="BS20" s="21">
        <f t="shared" ca="1" si="4"/>
        <v>321137.10000000003</v>
      </c>
      <c r="BT20" s="21">
        <f t="shared" ca="1" si="4"/>
        <v>0</v>
      </c>
      <c r="BU20" s="21">
        <f t="shared" ca="1" si="4"/>
        <v>0</v>
      </c>
      <c r="BV20" s="21">
        <f t="shared" ca="1" si="4"/>
        <v>0</v>
      </c>
      <c r="BW20" s="21">
        <f t="shared" ca="1" si="4"/>
        <v>0</v>
      </c>
      <c r="BX20" s="21">
        <f t="shared" ca="1" si="4"/>
        <v>0</v>
      </c>
      <c r="BY20" s="21">
        <f t="shared" ca="1" si="4"/>
        <v>0</v>
      </c>
      <c r="BZ20" s="21">
        <f t="shared" ca="1" si="4"/>
        <v>155253419.56999999</v>
      </c>
      <c r="CA20" s="21">
        <f t="shared" ca="1" si="4"/>
        <v>0</v>
      </c>
      <c r="CB20" s="21">
        <f t="shared" ca="1" si="4"/>
        <v>10629256.720000001</v>
      </c>
      <c r="CC20" s="21">
        <f t="shared" ca="1" si="4"/>
        <v>0</v>
      </c>
      <c r="CD20" s="21">
        <f t="shared" ca="1" si="4"/>
        <v>0</v>
      </c>
      <c r="CE20" s="21">
        <f t="shared" ca="1" si="4"/>
        <v>0</v>
      </c>
      <c r="CF20" s="21">
        <f t="shared" ca="1" si="4"/>
        <v>0</v>
      </c>
      <c r="CG20" s="21">
        <f t="shared" ca="1" si="4"/>
        <v>0</v>
      </c>
      <c r="CH20" s="21">
        <f t="shared" ca="1" si="5"/>
        <v>939818.16</v>
      </c>
      <c r="CI20" s="21">
        <f t="shared" ca="1" si="5"/>
        <v>0</v>
      </c>
      <c r="CJ20" s="22">
        <f t="shared" ca="1" si="11"/>
        <v>88030151.160000011</v>
      </c>
      <c r="CK20" s="21">
        <f t="shared" ca="1" si="6"/>
        <v>18241.620000000003</v>
      </c>
      <c r="CL20" s="21">
        <f t="shared" ca="1" si="6"/>
        <v>0</v>
      </c>
      <c r="CM20" s="22">
        <f t="shared" ca="1" si="12"/>
        <v>75289887.310000002</v>
      </c>
      <c r="CN20" s="21">
        <f t="shared" ca="1" si="7"/>
        <v>475030.30999999994</v>
      </c>
      <c r="CO20" s="21">
        <f t="shared" ca="1" si="7"/>
        <v>74814857</v>
      </c>
      <c r="CP20" s="22">
        <f t="shared" ca="1" si="13"/>
        <v>12722022.23</v>
      </c>
      <c r="CQ20" s="21">
        <f t="shared" ca="1" si="8"/>
        <v>1753828.39</v>
      </c>
      <c r="CR20" s="21">
        <f t="shared" ca="1" si="8"/>
        <v>10968193.84</v>
      </c>
      <c r="CS20" s="21">
        <f t="shared" ca="1" si="8"/>
        <v>354199.64</v>
      </c>
      <c r="CT20" s="21">
        <f t="shared" ca="1" si="8"/>
        <v>0</v>
      </c>
      <c r="CU20" s="21">
        <f t="shared" ca="1" si="8"/>
        <v>0</v>
      </c>
      <c r="CV20" s="22">
        <f t="shared" ca="1" si="9"/>
        <v>432832638.25</v>
      </c>
    </row>
    <row r="21" spans="1:100" ht="12.75" customHeight="1" x14ac:dyDescent="0.3">
      <c r="A21" s="64" t="s">
        <v>174</v>
      </c>
      <c r="B21" s="20">
        <v>1018</v>
      </c>
      <c r="C21" s="65" t="s">
        <v>147</v>
      </c>
      <c r="D21" s="22">
        <f t="shared" ca="1" si="10"/>
        <v>19738737.830000002</v>
      </c>
      <c r="E21" s="21">
        <f t="shared" ca="1" si="0"/>
        <v>1750889.67</v>
      </c>
      <c r="F21" s="21">
        <f t="shared" ca="1" si="0"/>
        <v>7051364.9500000002</v>
      </c>
      <c r="G21" s="21">
        <f t="shared" ca="1" si="0"/>
        <v>10936483.210000001</v>
      </c>
      <c r="H21" s="21">
        <f t="shared" ca="1" si="0"/>
        <v>0</v>
      </c>
      <c r="I21" s="21">
        <f t="shared" ca="1" si="0"/>
        <v>53248.639999999999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24927.22</v>
      </c>
      <c r="P21" s="21">
        <f t="shared" ca="1" si="0"/>
        <v>0</v>
      </c>
      <c r="Q21" s="21">
        <f t="shared" ca="1" si="0"/>
        <v>0</v>
      </c>
      <c r="R21" s="21">
        <f t="shared" ca="1" si="0"/>
        <v>0</v>
      </c>
      <c r="S21" s="21">
        <f t="shared" ca="1" si="0"/>
        <v>0</v>
      </c>
      <c r="T21" s="21">
        <f t="shared" ca="1" si="0"/>
        <v>623240.62</v>
      </c>
      <c r="U21" s="21">
        <f t="shared" ca="1" si="1"/>
        <v>0</v>
      </c>
      <c r="V21" s="21">
        <f t="shared" ca="1" si="1"/>
        <v>1733700.9300000004</v>
      </c>
      <c r="W21" s="21">
        <f t="shared" ca="1" si="1"/>
        <v>57784530.119999997</v>
      </c>
      <c r="X21" s="21">
        <f t="shared" ca="1" si="1"/>
        <v>0</v>
      </c>
      <c r="Y21" s="21">
        <f t="shared" ca="1" si="1"/>
        <v>957263.05</v>
      </c>
      <c r="Z21" s="21">
        <f t="shared" ca="1" si="1"/>
        <v>657867.15</v>
      </c>
      <c r="AA21" s="21">
        <f t="shared" ca="1" si="1"/>
        <v>0</v>
      </c>
      <c r="AB21" s="21">
        <f t="shared" ca="1" si="1"/>
        <v>0</v>
      </c>
      <c r="AC21" s="21">
        <f t="shared" ca="1" si="1"/>
        <v>39149.17</v>
      </c>
      <c r="AD21" s="21">
        <f t="shared" ca="1" si="1"/>
        <v>225366.23</v>
      </c>
      <c r="AE21" s="21">
        <f t="shared" ca="1" si="1"/>
        <v>0</v>
      </c>
      <c r="AF21" s="21">
        <f t="shared" ca="1" si="1"/>
        <v>0</v>
      </c>
      <c r="AG21" s="21">
        <f t="shared" ca="1" si="1"/>
        <v>0</v>
      </c>
      <c r="AH21" s="21">
        <f t="shared" ca="1" si="1"/>
        <v>0</v>
      </c>
      <c r="AI21" s="21">
        <f t="shared" ca="1" si="1"/>
        <v>0</v>
      </c>
      <c r="AJ21" s="21">
        <f t="shared" ca="1" si="1"/>
        <v>0</v>
      </c>
      <c r="AK21" s="21">
        <f t="shared" ca="1" si="2"/>
        <v>3000</v>
      </c>
      <c r="AL21" s="21">
        <f t="shared" ca="1" si="2"/>
        <v>0</v>
      </c>
      <c r="AM21" s="21">
        <f t="shared" ca="1" si="2"/>
        <v>0</v>
      </c>
      <c r="AN21" s="21">
        <f t="shared" ca="1" si="2"/>
        <v>0</v>
      </c>
      <c r="AO21" s="21">
        <f t="shared" ca="1" si="2"/>
        <v>0</v>
      </c>
      <c r="AP21" s="21">
        <f t="shared" ca="1" si="2"/>
        <v>229803.41</v>
      </c>
      <c r="AQ21" s="21">
        <f t="shared" ca="1" si="2"/>
        <v>0</v>
      </c>
      <c r="AR21" s="21">
        <f t="shared" ca="1" si="2"/>
        <v>0</v>
      </c>
      <c r="AS21" s="21">
        <f t="shared" ca="1" si="2"/>
        <v>0</v>
      </c>
      <c r="AT21" s="21">
        <f t="shared" ca="1" si="2"/>
        <v>0</v>
      </c>
      <c r="AU21" s="21">
        <f t="shared" ca="1" si="2"/>
        <v>0</v>
      </c>
      <c r="AV21" s="21">
        <f t="shared" ca="1" si="2"/>
        <v>0</v>
      </c>
      <c r="AW21" s="21">
        <f t="shared" ca="1" si="2"/>
        <v>0</v>
      </c>
      <c r="AX21" s="21">
        <f t="shared" ca="1" si="2"/>
        <v>0</v>
      </c>
      <c r="AY21" s="21">
        <f t="shared" ca="1" si="2"/>
        <v>0</v>
      </c>
      <c r="AZ21" s="21">
        <f t="shared" ca="1" si="2"/>
        <v>0</v>
      </c>
      <c r="BA21" s="21">
        <f t="shared" ca="1" si="3"/>
        <v>0</v>
      </c>
      <c r="BB21" s="21">
        <f t="shared" ca="1" si="3"/>
        <v>0</v>
      </c>
      <c r="BC21" s="21">
        <f t="shared" ca="1" si="3"/>
        <v>0</v>
      </c>
      <c r="BD21" s="21">
        <f t="shared" ca="1" si="3"/>
        <v>2434851.21</v>
      </c>
      <c r="BE21" s="21">
        <f t="shared" ca="1" si="3"/>
        <v>0</v>
      </c>
      <c r="BF21" s="21">
        <f t="shared" ca="1" si="3"/>
        <v>0</v>
      </c>
      <c r="BG21" s="21">
        <f t="shared" ca="1" si="3"/>
        <v>0</v>
      </c>
      <c r="BH21" s="21">
        <f t="shared" ca="1" si="3"/>
        <v>0</v>
      </c>
      <c r="BI21" s="21">
        <f t="shared" ca="1" si="3"/>
        <v>0</v>
      </c>
      <c r="BJ21" s="21">
        <f t="shared" ca="1" si="3"/>
        <v>0</v>
      </c>
      <c r="BK21" s="21">
        <f t="shared" ca="1" si="3"/>
        <v>0</v>
      </c>
      <c r="BL21" s="21">
        <f t="shared" ca="1" si="3"/>
        <v>0</v>
      </c>
      <c r="BM21" s="21">
        <f t="shared" ca="1" si="3"/>
        <v>0</v>
      </c>
      <c r="BN21" s="21">
        <f t="shared" ca="1" si="3"/>
        <v>3764885.41</v>
      </c>
      <c r="BO21" s="21">
        <f t="shared" ca="1" si="3"/>
        <v>0</v>
      </c>
      <c r="BP21" s="21">
        <f t="shared" ca="1" si="3"/>
        <v>3023193.16</v>
      </c>
      <c r="BQ21" s="21">
        <f t="shared" ca="1" si="4"/>
        <v>0</v>
      </c>
      <c r="BR21" s="21">
        <f t="shared" ca="1" si="4"/>
        <v>2635999.0700000003</v>
      </c>
      <c r="BS21" s="21">
        <f t="shared" ca="1" si="4"/>
        <v>539964.97</v>
      </c>
      <c r="BT21" s="21">
        <f t="shared" ca="1" si="4"/>
        <v>0</v>
      </c>
      <c r="BU21" s="21">
        <f t="shared" ca="1" si="4"/>
        <v>0</v>
      </c>
      <c r="BV21" s="21">
        <f t="shared" ca="1" si="4"/>
        <v>0</v>
      </c>
      <c r="BW21" s="21">
        <f t="shared" ca="1" si="4"/>
        <v>0</v>
      </c>
      <c r="BX21" s="21">
        <f t="shared" ca="1" si="4"/>
        <v>0</v>
      </c>
      <c r="BY21" s="21">
        <f t="shared" ca="1" si="4"/>
        <v>0</v>
      </c>
      <c r="BZ21" s="21">
        <f t="shared" ca="1" si="4"/>
        <v>0</v>
      </c>
      <c r="CA21" s="21">
        <f t="shared" ca="1" si="4"/>
        <v>0</v>
      </c>
      <c r="CB21" s="21">
        <f t="shared" ca="1" si="4"/>
        <v>0</v>
      </c>
      <c r="CC21" s="21">
        <f t="shared" ca="1" si="4"/>
        <v>0</v>
      </c>
      <c r="CD21" s="21">
        <f t="shared" ca="1" si="4"/>
        <v>0</v>
      </c>
      <c r="CE21" s="21">
        <f t="shared" ca="1" si="4"/>
        <v>0</v>
      </c>
      <c r="CF21" s="21">
        <f t="shared" ca="1" si="4"/>
        <v>0</v>
      </c>
      <c r="CG21" s="21">
        <f t="shared" ca="1" si="4"/>
        <v>0</v>
      </c>
      <c r="CH21" s="21">
        <f t="shared" ca="1" si="5"/>
        <v>0</v>
      </c>
      <c r="CI21" s="21">
        <f t="shared" ca="1" si="5"/>
        <v>0</v>
      </c>
      <c r="CJ21" s="22">
        <f t="shared" ca="1" si="11"/>
        <v>343000.16</v>
      </c>
      <c r="CK21" s="21">
        <f t="shared" ca="1" si="6"/>
        <v>0</v>
      </c>
      <c r="CL21" s="21">
        <f t="shared" ca="1" si="6"/>
        <v>0</v>
      </c>
      <c r="CM21" s="22">
        <f t="shared" ca="1" si="12"/>
        <v>343000.16</v>
      </c>
      <c r="CN21" s="21">
        <f t="shared" ca="1" si="7"/>
        <v>343000.16</v>
      </c>
      <c r="CO21" s="21">
        <f t="shared" ca="1" si="7"/>
        <v>0</v>
      </c>
      <c r="CP21" s="22">
        <f t="shared" ca="1" si="13"/>
        <v>0</v>
      </c>
      <c r="CQ21" s="21">
        <f t="shared" ca="1" si="8"/>
        <v>0</v>
      </c>
      <c r="CR21" s="21">
        <f t="shared" ca="1" si="8"/>
        <v>0</v>
      </c>
      <c r="CS21" s="21">
        <f t="shared" ca="1" si="8"/>
        <v>6715.29</v>
      </c>
      <c r="CT21" s="21">
        <f t="shared" ca="1" si="8"/>
        <v>0</v>
      </c>
      <c r="CU21" s="21">
        <f t="shared" ca="1" si="8"/>
        <v>0</v>
      </c>
      <c r="CV21" s="22">
        <f t="shared" ca="1" si="9"/>
        <v>94819443.639999986</v>
      </c>
    </row>
    <row r="22" spans="1:100" ht="12.75" customHeight="1" x14ac:dyDescent="0.3">
      <c r="A22" s="64" t="s">
        <v>176</v>
      </c>
      <c r="B22" s="20">
        <v>1020</v>
      </c>
      <c r="C22" s="65" t="s">
        <v>147</v>
      </c>
      <c r="D22" s="22">
        <f t="shared" ca="1" si="10"/>
        <v>1554049197.3700004</v>
      </c>
      <c r="E22" s="21">
        <f t="shared" ca="1" si="0"/>
        <v>1357581.26</v>
      </c>
      <c r="F22" s="21">
        <f t="shared" ca="1" si="0"/>
        <v>789326067.41000032</v>
      </c>
      <c r="G22" s="21">
        <f t="shared" ca="1" si="0"/>
        <v>763365548.70000005</v>
      </c>
      <c r="H22" s="21">
        <f t="shared" ca="1" si="0"/>
        <v>60698.75</v>
      </c>
      <c r="I22" s="21">
        <f t="shared" ca="1" si="0"/>
        <v>2814167.86</v>
      </c>
      <c r="J22" s="21">
        <f t="shared" ca="1" si="0"/>
        <v>0</v>
      </c>
      <c r="K22" s="21">
        <f t="shared" ca="1" si="0"/>
        <v>48562.5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1">
        <f t="shared" ca="1" si="0"/>
        <v>135204685.94999999</v>
      </c>
      <c r="P22" s="21">
        <f t="shared" ca="1" si="0"/>
        <v>0</v>
      </c>
      <c r="Q22" s="21">
        <f t="shared" ca="1" si="0"/>
        <v>290908862.75</v>
      </c>
      <c r="R22" s="21">
        <f t="shared" ca="1" si="0"/>
        <v>0</v>
      </c>
      <c r="S22" s="21">
        <f t="shared" ca="1" si="0"/>
        <v>0</v>
      </c>
      <c r="T22" s="21">
        <f t="shared" ref="T22" ca="1" si="14">IFERROR(INDIRECT("'"&amp;$B$2&amp;"'!"&amp;ADDRESS(MATCH($B22,INDIRECT("'"&amp;$B$2&amp;"'!$B$1:$B$1095"),0),MATCH(T$5,INDIRECT("'"&amp;$B$2&amp;"'!5:5"),0))),0)</f>
        <v>1433019563.2700012</v>
      </c>
      <c r="U22" s="21">
        <f t="shared" ca="1" si="1"/>
        <v>352445504.97000003</v>
      </c>
      <c r="V22" s="21">
        <f t="shared" ca="1" si="1"/>
        <v>6570833.810000062</v>
      </c>
      <c r="W22" s="21">
        <f t="shared" ca="1" si="1"/>
        <v>544318825.84000146</v>
      </c>
      <c r="X22" s="21">
        <f t="shared" ca="1" si="1"/>
        <v>2644573.34</v>
      </c>
      <c r="Y22" s="21">
        <f t="shared" ca="1" si="1"/>
        <v>187577364.16</v>
      </c>
      <c r="Z22" s="21">
        <f t="shared" ca="1" si="1"/>
        <v>408599023.94</v>
      </c>
      <c r="AA22" s="21">
        <f t="shared" ca="1" si="1"/>
        <v>0</v>
      </c>
      <c r="AB22" s="21">
        <f t="shared" ca="1" si="1"/>
        <v>0</v>
      </c>
      <c r="AC22" s="21">
        <f t="shared" ca="1" si="1"/>
        <v>0</v>
      </c>
      <c r="AD22" s="21">
        <f t="shared" ca="1" si="1"/>
        <v>8534901.1400000006</v>
      </c>
      <c r="AE22" s="21">
        <f t="shared" ca="1" si="1"/>
        <v>0</v>
      </c>
      <c r="AF22" s="21">
        <f t="shared" ca="1" si="1"/>
        <v>15820580.220000001</v>
      </c>
      <c r="AG22" s="21">
        <f t="shared" ca="1" si="1"/>
        <v>442160253.31</v>
      </c>
      <c r="AH22" s="21">
        <f t="shared" ca="1" si="1"/>
        <v>211199960.62</v>
      </c>
      <c r="AI22" s="21">
        <f t="shared" ca="1" si="1"/>
        <v>18341674.699999999</v>
      </c>
      <c r="AJ22" s="21">
        <f t="shared" ref="AJ22:AY37" ca="1" si="15">IFERROR(INDIRECT("'"&amp;$B$2&amp;"'!"&amp;ADDRESS(MATCH($B22,INDIRECT("'"&amp;$B$2&amp;"'!$B$1:$B$1095"),0),MATCH(AJ$5,INDIRECT("'"&amp;$B$2&amp;"'!5:5"),0))),0)</f>
        <v>44818094.399999991</v>
      </c>
      <c r="AK22" s="21">
        <f t="shared" ca="1" si="15"/>
        <v>10894.6</v>
      </c>
      <c r="AL22" s="21">
        <f t="shared" ca="1" si="15"/>
        <v>0</v>
      </c>
      <c r="AM22" s="21">
        <f t="shared" ca="1" si="15"/>
        <v>23093600.850000001</v>
      </c>
      <c r="AN22" s="21">
        <f t="shared" ca="1" si="15"/>
        <v>21342857.149999999</v>
      </c>
      <c r="AO22" s="21">
        <f t="shared" ca="1" si="15"/>
        <v>0</v>
      </c>
      <c r="AP22" s="21">
        <f t="shared" ca="1" si="15"/>
        <v>5018140.83</v>
      </c>
      <c r="AQ22" s="21">
        <f t="shared" ca="1" si="15"/>
        <v>0</v>
      </c>
      <c r="AR22" s="21">
        <f t="shared" ca="1" si="15"/>
        <v>0</v>
      </c>
      <c r="AS22" s="21">
        <f t="shared" ca="1" si="15"/>
        <v>0</v>
      </c>
      <c r="AT22" s="21">
        <f t="shared" ca="1" si="15"/>
        <v>325201941.51000011</v>
      </c>
      <c r="AU22" s="21">
        <f t="shared" ca="1" si="15"/>
        <v>409705985.87000006</v>
      </c>
      <c r="AV22" s="21">
        <f t="shared" ca="1" si="15"/>
        <v>0</v>
      </c>
      <c r="AW22" s="21">
        <f t="shared" ca="1" si="15"/>
        <v>0</v>
      </c>
      <c r="AX22" s="21">
        <f t="shared" ca="1" si="15"/>
        <v>0</v>
      </c>
      <c r="AY22" s="21">
        <f t="shared" ca="1" si="15"/>
        <v>0</v>
      </c>
      <c r="AZ22" s="21">
        <f t="shared" ca="1" si="2"/>
        <v>0</v>
      </c>
      <c r="BA22" s="21">
        <f t="shared" ca="1" si="3"/>
        <v>0</v>
      </c>
      <c r="BB22" s="21">
        <f t="shared" ca="1" si="3"/>
        <v>0</v>
      </c>
      <c r="BC22" s="21">
        <f t="shared" ca="1" si="3"/>
        <v>0</v>
      </c>
      <c r="BD22" s="21">
        <f t="shared" ca="1" si="3"/>
        <v>32010057.890000001</v>
      </c>
      <c r="BE22" s="21">
        <f t="shared" ca="1" si="3"/>
        <v>0</v>
      </c>
      <c r="BF22" s="21">
        <f t="shared" ca="1" si="3"/>
        <v>0</v>
      </c>
      <c r="BG22" s="21">
        <f t="shared" ca="1" si="3"/>
        <v>0</v>
      </c>
      <c r="BH22" s="21">
        <f t="shared" ca="1" si="3"/>
        <v>156272.4</v>
      </c>
      <c r="BI22" s="21">
        <f t="shared" ca="1" si="3"/>
        <v>105761329.17999999</v>
      </c>
      <c r="BJ22" s="21">
        <f t="shared" ca="1" si="3"/>
        <v>0</v>
      </c>
      <c r="BK22" s="21">
        <f t="shared" ca="1" si="3"/>
        <v>0</v>
      </c>
      <c r="BL22" s="21">
        <f t="shared" ca="1" si="3"/>
        <v>3952.1</v>
      </c>
      <c r="BM22" s="21">
        <f t="shared" ca="1" si="3"/>
        <v>0</v>
      </c>
      <c r="BN22" s="21">
        <f t="shared" ca="1" si="3"/>
        <v>507332.63</v>
      </c>
      <c r="BO22" s="21">
        <f t="shared" ca="1" si="3"/>
        <v>0</v>
      </c>
      <c r="BP22" s="21">
        <f t="shared" ref="BP22:CF36" ca="1" si="16">IFERROR(INDIRECT("'"&amp;$B$2&amp;"'!"&amp;ADDRESS(MATCH($B22,INDIRECT("'"&amp;$B$2&amp;"'!$B$1:$B$1095"),0),MATCH(BP$5,INDIRECT("'"&amp;$B$2&amp;"'!5:5"),0))),0)</f>
        <v>41597779.919999868</v>
      </c>
      <c r="BQ22" s="21">
        <f t="shared" ca="1" si="16"/>
        <v>2635675.65</v>
      </c>
      <c r="BR22" s="21">
        <f t="shared" ca="1" si="16"/>
        <v>5147421940.4499989</v>
      </c>
      <c r="BS22" s="21">
        <f t="shared" ca="1" si="16"/>
        <v>48000430.450000003</v>
      </c>
      <c r="BT22" s="21">
        <f t="shared" ca="1" si="16"/>
        <v>0</v>
      </c>
      <c r="BU22" s="21">
        <f t="shared" ca="1" si="16"/>
        <v>0</v>
      </c>
      <c r="BV22" s="21">
        <f t="shared" ca="1" si="16"/>
        <v>0</v>
      </c>
      <c r="BW22" s="21">
        <f t="shared" ca="1" si="16"/>
        <v>0</v>
      </c>
      <c r="BX22" s="21">
        <f t="shared" ca="1" si="16"/>
        <v>14190609.249999985</v>
      </c>
      <c r="BY22" s="21">
        <f t="shared" ca="1" si="16"/>
        <v>0</v>
      </c>
      <c r="BZ22" s="21">
        <f t="shared" ca="1" si="16"/>
        <v>0</v>
      </c>
      <c r="CA22" s="21">
        <f t="shared" ca="1" si="16"/>
        <v>135444746.46999991</v>
      </c>
      <c r="CB22" s="21">
        <f t="shared" ca="1" si="16"/>
        <v>3287320504.5</v>
      </c>
      <c r="CC22" s="21">
        <f t="shared" ca="1" si="16"/>
        <v>22107858.32</v>
      </c>
      <c r="CD22" s="21">
        <f t="shared" ca="1" si="16"/>
        <v>1430272167.1300027</v>
      </c>
      <c r="CE22" s="21">
        <f t="shared" ca="1" si="16"/>
        <v>350977.38</v>
      </c>
      <c r="CF22" s="21">
        <f t="shared" ca="1" si="16"/>
        <v>0</v>
      </c>
      <c r="CG22" s="21">
        <f t="shared" ref="CG22:CI36" ca="1" si="17">IFERROR(INDIRECT("'"&amp;$B$2&amp;"'!"&amp;ADDRESS(MATCH($B22,INDIRECT("'"&amp;$B$2&amp;"'!$B$1:$B$1095"),0),MATCH(CG$5,INDIRECT("'"&amp;$B$2&amp;"'!5:5"),0))),0)</f>
        <v>36929194.489999987</v>
      </c>
      <c r="CH22" s="21">
        <f t="shared" ca="1" si="17"/>
        <v>255123668.41999999</v>
      </c>
      <c r="CI22" s="21">
        <f t="shared" ca="1" si="17"/>
        <v>0</v>
      </c>
      <c r="CJ22" s="22">
        <f t="shared" ca="1" si="11"/>
        <v>4242139877.130002</v>
      </c>
      <c r="CK22" s="21">
        <f t="shared" ca="1" si="6"/>
        <v>6665</v>
      </c>
      <c r="CL22" s="21">
        <f t="shared" ca="1" si="6"/>
        <v>22692.3</v>
      </c>
      <c r="CM22" s="22">
        <f t="shared" ca="1" si="12"/>
        <v>1317853284.6199999</v>
      </c>
      <c r="CN22" s="21">
        <f t="shared" ca="1" si="7"/>
        <v>5029884.87</v>
      </c>
      <c r="CO22" s="21">
        <f t="shared" ca="1" si="7"/>
        <v>1312823399.75</v>
      </c>
      <c r="CP22" s="22">
        <f t="shared" ca="1" si="13"/>
        <v>2924257235.2100024</v>
      </c>
      <c r="CQ22" s="21">
        <f t="shared" ca="1" si="8"/>
        <v>99177815.510000005</v>
      </c>
      <c r="CR22" s="21">
        <f t="shared" ca="1" si="8"/>
        <v>2825079419.7000022</v>
      </c>
      <c r="CS22" s="21">
        <f t="shared" ca="1" si="8"/>
        <v>8476538.840000011</v>
      </c>
      <c r="CT22" s="21">
        <f t="shared" ca="1" si="8"/>
        <v>0</v>
      </c>
      <c r="CU22" s="21">
        <f t="shared" ca="1" si="8"/>
        <v>0</v>
      </c>
      <c r="CV22" s="22">
        <f t="shared" ca="1" si="9"/>
        <v>21253961662.310005</v>
      </c>
    </row>
    <row r="23" spans="1:100" ht="12.75" customHeight="1" x14ac:dyDescent="0.3">
      <c r="A23" s="64" t="s">
        <v>178</v>
      </c>
      <c r="B23" s="20">
        <v>1022</v>
      </c>
      <c r="C23" s="65" t="s">
        <v>147</v>
      </c>
      <c r="D23" s="22">
        <f ca="1">+E23+F23+G23</f>
        <v>265476667.7399978</v>
      </c>
      <c r="E23" s="21">
        <f t="shared" ref="E23:T38" ca="1" si="18">IFERROR(INDIRECT("'"&amp;$B$2&amp;"'!"&amp;ADDRESS(MATCH($B23,INDIRECT("'"&amp;$B$2&amp;"'!$B$1:$B$1095"),0),MATCH(E$5,INDIRECT("'"&amp;$B$2&amp;"'!5:5"),0))),0)</f>
        <v>213441.20000000004</v>
      </c>
      <c r="F23" s="21">
        <f t="shared" ca="1" si="18"/>
        <v>120747529.75760579</v>
      </c>
      <c r="G23" s="21">
        <f t="shared" ca="1" si="18"/>
        <v>144515696.78239202</v>
      </c>
      <c r="H23" s="21">
        <f t="shared" ca="1" si="18"/>
        <v>9.0399999999999991</v>
      </c>
      <c r="I23" s="21">
        <f t="shared" ca="1" si="18"/>
        <v>559416.74999999988</v>
      </c>
      <c r="J23" s="21">
        <f t="shared" ca="1" si="18"/>
        <v>0</v>
      </c>
      <c r="K23" s="21">
        <f t="shared" ca="1" si="18"/>
        <v>0</v>
      </c>
      <c r="L23" s="21">
        <f t="shared" ca="1" si="18"/>
        <v>0</v>
      </c>
      <c r="M23" s="21">
        <f t="shared" ca="1" si="18"/>
        <v>0</v>
      </c>
      <c r="N23" s="21">
        <f t="shared" ca="1" si="18"/>
        <v>0</v>
      </c>
      <c r="O23" s="21">
        <f t="shared" ca="1" si="18"/>
        <v>205176264.56</v>
      </c>
      <c r="P23" s="21">
        <f t="shared" ca="1" si="18"/>
        <v>0</v>
      </c>
      <c r="Q23" s="21">
        <f t="shared" ca="1" si="18"/>
        <v>2706791.51</v>
      </c>
      <c r="R23" s="21">
        <f t="shared" ca="1" si="18"/>
        <v>0</v>
      </c>
      <c r="S23" s="21">
        <f t="shared" ca="1" si="18"/>
        <v>0</v>
      </c>
      <c r="T23" s="21">
        <f t="shared" ca="1" si="18"/>
        <v>5588908.3099999987</v>
      </c>
      <c r="U23" s="21">
        <f t="shared" ref="U23:AJ38" ca="1" si="19">IFERROR(INDIRECT("'"&amp;$B$2&amp;"'!"&amp;ADDRESS(MATCH($B23,INDIRECT("'"&amp;$B$2&amp;"'!$B$1:$B$1095"),0),MATCH(U$5,INDIRECT("'"&amp;$B$2&amp;"'!5:5"),0))),0)</f>
        <v>220357552.67000002</v>
      </c>
      <c r="V23" s="21">
        <f t="shared" ca="1" si="19"/>
        <v>1294634.7799999996</v>
      </c>
      <c r="W23" s="21">
        <f t="shared" ca="1" si="19"/>
        <v>7623192.1200000029</v>
      </c>
      <c r="X23" s="21">
        <f t="shared" ca="1" si="19"/>
        <v>0</v>
      </c>
      <c r="Y23" s="21">
        <f t="shared" ca="1" si="19"/>
        <v>3499997.7100000004</v>
      </c>
      <c r="Z23" s="21">
        <f t="shared" ca="1" si="19"/>
        <v>18683234.070000004</v>
      </c>
      <c r="AA23" s="21">
        <f t="shared" ca="1" si="19"/>
        <v>0</v>
      </c>
      <c r="AB23" s="21">
        <f t="shared" ca="1" si="19"/>
        <v>0</v>
      </c>
      <c r="AC23" s="21">
        <f t="shared" ca="1" si="19"/>
        <v>566.43000000000097</v>
      </c>
      <c r="AD23" s="21">
        <f t="shared" ca="1" si="19"/>
        <v>11932.49</v>
      </c>
      <c r="AE23" s="21">
        <f t="shared" ca="1" si="19"/>
        <v>0</v>
      </c>
      <c r="AF23" s="21">
        <f t="shared" ca="1" si="19"/>
        <v>2520</v>
      </c>
      <c r="AG23" s="21">
        <f t="shared" ca="1" si="19"/>
        <v>0</v>
      </c>
      <c r="AH23" s="21">
        <f t="shared" ca="1" si="19"/>
        <v>0</v>
      </c>
      <c r="AI23" s="21">
        <f t="shared" ca="1" si="19"/>
        <v>0</v>
      </c>
      <c r="AJ23" s="21">
        <f t="shared" ca="1" si="15"/>
        <v>0</v>
      </c>
      <c r="AK23" s="21">
        <f t="shared" ca="1" si="15"/>
        <v>0</v>
      </c>
      <c r="AL23" s="21">
        <f t="shared" ca="1" si="15"/>
        <v>0</v>
      </c>
      <c r="AM23" s="21">
        <f t="shared" ca="1" si="15"/>
        <v>393867.81</v>
      </c>
      <c r="AN23" s="21">
        <f t="shared" ca="1" si="15"/>
        <v>0</v>
      </c>
      <c r="AO23" s="21">
        <f t="shared" ca="1" si="15"/>
        <v>0</v>
      </c>
      <c r="AP23" s="21">
        <f t="shared" ca="1" si="15"/>
        <v>13771.21</v>
      </c>
      <c r="AQ23" s="21">
        <f t="shared" ca="1" si="15"/>
        <v>0</v>
      </c>
      <c r="AR23" s="21">
        <f t="shared" ca="1" si="15"/>
        <v>0</v>
      </c>
      <c r="AS23" s="21">
        <f t="shared" ca="1" si="15"/>
        <v>0</v>
      </c>
      <c r="AT23" s="21">
        <f t="shared" ca="1" si="15"/>
        <v>1176544.28</v>
      </c>
      <c r="AU23" s="21">
        <f t="shared" ca="1" si="15"/>
        <v>2465.8100000000004</v>
      </c>
      <c r="AV23" s="21">
        <f t="shared" ca="1" si="15"/>
        <v>5581.16</v>
      </c>
      <c r="AW23" s="21">
        <f t="shared" ca="1" si="15"/>
        <v>0</v>
      </c>
      <c r="AX23" s="21">
        <f t="shared" ca="1" si="15"/>
        <v>1055.8400000000001</v>
      </c>
      <c r="AY23" s="21">
        <f t="shared" ca="1" si="15"/>
        <v>0</v>
      </c>
      <c r="AZ23" s="21">
        <f t="shared" ref="AZ23:BO38" ca="1" si="20">IFERROR(INDIRECT("'"&amp;$B$2&amp;"'!"&amp;ADDRESS(MATCH($B23,INDIRECT("'"&amp;$B$2&amp;"'!$B$1:$B$1095"),0),MATCH(AZ$5,INDIRECT("'"&amp;$B$2&amp;"'!5:5"),0))),0)</f>
        <v>0</v>
      </c>
      <c r="BA23" s="21">
        <f t="shared" ca="1" si="20"/>
        <v>0</v>
      </c>
      <c r="BB23" s="21">
        <f t="shared" ca="1" si="20"/>
        <v>0</v>
      </c>
      <c r="BC23" s="21">
        <f t="shared" ca="1" si="20"/>
        <v>0</v>
      </c>
      <c r="BD23" s="21">
        <f t="shared" ca="1" si="20"/>
        <v>2522123.58</v>
      </c>
      <c r="BE23" s="21">
        <f t="shared" ca="1" si="20"/>
        <v>0</v>
      </c>
      <c r="BF23" s="21">
        <f t="shared" ca="1" si="20"/>
        <v>0</v>
      </c>
      <c r="BG23" s="21">
        <f t="shared" ca="1" si="20"/>
        <v>0</v>
      </c>
      <c r="BH23" s="21">
        <f t="shared" ca="1" si="20"/>
        <v>0</v>
      </c>
      <c r="BI23" s="21">
        <f t="shared" ca="1" si="20"/>
        <v>0</v>
      </c>
      <c r="BJ23" s="21">
        <f t="shared" ca="1" si="20"/>
        <v>0</v>
      </c>
      <c r="BK23" s="21">
        <f t="shared" ca="1" si="20"/>
        <v>0</v>
      </c>
      <c r="BL23" s="21">
        <f t="shared" ca="1" si="20"/>
        <v>0</v>
      </c>
      <c r="BM23" s="21">
        <f t="shared" ca="1" si="20"/>
        <v>0</v>
      </c>
      <c r="BN23" s="21">
        <f t="shared" ca="1" si="20"/>
        <v>61461.999999999993</v>
      </c>
      <c r="BO23" s="21">
        <f t="shared" ca="1" si="20"/>
        <v>0</v>
      </c>
      <c r="BP23" s="21">
        <f t="shared" ca="1" si="16"/>
        <v>1950231.24</v>
      </c>
      <c r="BQ23" s="21">
        <f t="shared" ca="1" si="16"/>
        <v>6042867.4300007476</v>
      </c>
      <c r="BR23" s="21">
        <f t="shared" ca="1" si="16"/>
        <v>8508061.6799999997</v>
      </c>
      <c r="BS23" s="21">
        <f t="shared" ca="1" si="16"/>
        <v>4623360.4800000004</v>
      </c>
      <c r="BT23" s="21">
        <f t="shared" ca="1" si="16"/>
        <v>0</v>
      </c>
      <c r="BU23" s="21">
        <f t="shared" ca="1" si="16"/>
        <v>0</v>
      </c>
      <c r="BV23" s="21">
        <f t="shared" ca="1" si="16"/>
        <v>0</v>
      </c>
      <c r="BW23" s="21">
        <f t="shared" ca="1" si="16"/>
        <v>0</v>
      </c>
      <c r="BX23" s="21">
        <f t="shared" ca="1" si="16"/>
        <v>0</v>
      </c>
      <c r="BY23" s="21">
        <f t="shared" ca="1" si="16"/>
        <v>0</v>
      </c>
      <c r="BZ23" s="21">
        <f t="shared" ca="1" si="16"/>
        <v>0</v>
      </c>
      <c r="CA23" s="21">
        <f t="shared" ca="1" si="16"/>
        <v>1147330.47</v>
      </c>
      <c r="CB23" s="21">
        <f t="shared" ca="1" si="16"/>
        <v>0</v>
      </c>
      <c r="CC23" s="21">
        <f t="shared" ca="1" si="16"/>
        <v>0</v>
      </c>
      <c r="CD23" s="21">
        <f t="shared" ca="1" si="16"/>
        <v>0</v>
      </c>
      <c r="CE23" s="21">
        <f t="shared" ca="1" si="16"/>
        <v>0</v>
      </c>
      <c r="CF23" s="21">
        <f t="shared" ca="1" si="16"/>
        <v>0</v>
      </c>
      <c r="CG23" s="21">
        <f t="shared" ca="1" si="17"/>
        <v>0</v>
      </c>
      <c r="CH23" s="21">
        <f t="shared" ca="1" si="17"/>
        <v>0</v>
      </c>
      <c r="CI23" s="21">
        <f t="shared" ca="1" si="17"/>
        <v>0</v>
      </c>
      <c r="CJ23" s="22">
        <f ca="1">CK23+CL23+CM23+CP23</f>
        <v>1543385.59</v>
      </c>
      <c r="CK23" s="21">
        <f t="shared" ref="CK23:CL41" ca="1" si="21">IFERROR(INDIRECT("'"&amp;$B$2&amp;"'!"&amp;ADDRESS(MATCH($B23,INDIRECT("'"&amp;$B$2&amp;"'!$B$1:$B$1095"),0),MATCH(CK$5,INDIRECT("'"&amp;$B$2&amp;"'!5:5"),0))),0)</f>
        <v>0</v>
      </c>
      <c r="CL23" s="21">
        <f t="shared" ca="1" si="21"/>
        <v>0</v>
      </c>
      <c r="CM23" s="22">
        <f ca="1">+CN23+CO23</f>
        <v>1218068.5900000001</v>
      </c>
      <c r="CN23" s="21">
        <f t="shared" ref="CN23:CO41" ca="1" si="22">IFERROR(INDIRECT("'"&amp;$B$2&amp;"'!"&amp;ADDRESS(MATCH($B23,INDIRECT("'"&amp;$B$2&amp;"'!$B$1:$B$1095"),0),MATCH(CN$5,INDIRECT("'"&amp;$B$2&amp;"'!5:5"),0))),0)</f>
        <v>20395</v>
      </c>
      <c r="CO23" s="21">
        <f t="shared" ca="1" si="22"/>
        <v>1197673.5900000001</v>
      </c>
      <c r="CP23" s="22">
        <f ca="1">+CQ23+CR23</f>
        <v>325317</v>
      </c>
      <c r="CQ23" s="21">
        <f t="shared" ref="CQ23:CU38" ca="1" si="23">IFERROR(INDIRECT("'"&amp;$B$2&amp;"'!"&amp;ADDRESS(MATCH($B23,INDIRECT("'"&amp;$B$2&amp;"'!$B$1:$B$1095"),0),MATCH(CQ$5,INDIRECT("'"&amp;$B$2&amp;"'!5:5"),0))),0)</f>
        <v>146981</v>
      </c>
      <c r="CR23" s="21">
        <f t="shared" ca="1" si="23"/>
        <v>178336</v>
      </c>
      <c r="CS23" s="21">
        <f t="shared" ca="1" si="23"/>
        <v>28832026.259999804</v>
      </c>
      <c r="CT23" s="21">
        <f t="shared" ca="1" si="23"/>
        <v>1212779.2899999998</v>
      </c>
      <c r="CU23" s="21">
        <f t="shared" ca="1" si="23"/>
        <v>0</v>
      </c>
      <c r="CV23" s="22">
        <f t="shared" ca="1" si="9"/>
        <v>789018602.30999839</v>
      </c>
    </row>
    <row r="24" spans="1:100" ht="12.75" customHeight="1" x14ac:dyDescent="0.3">
      <c r="A24" s="64" t="s">
        <v>180</v>
      </c>
      <c r="B24" s="20">
        <v>1025</v>
      </c>
      <c r="C24" s="65" t="s">
        <v>147</v>
      </c>
      <c r="D24" s="22">
        <f ca="1">+E24+F24+G24</f>
        <v>30760491.359999958</v>
      </c>
      <c r="E24" s="21">
        <f t="shared" ca="1" si="18"/>
        <v>436861.55</v>
      </c>
      <c r="F24" s="21">
        <f t="shared" ca="1" si="18"/>
        <v>6761564.1599999601</v>
      </c>
      <c r="G24" s="21">
        <f t="shared" ca="1" si="18"/>
        <v>23562065.649999999</v>
      </c>
      <c r="H24" s="21">
        <f t="shared" ca="1" si="18"/>
        <v>776040.4</v>
      </c>
      <c r="I24" s="21">
        <f t="shared" ca="1" si="18"/>
        <v>629448.9</v>
      </c>
      <c r="J24" s="21">
        <f t="shared" ca="1" si="18"/>
        <v>141389.93</v>
      </c>
      <c r="K24" s="21">
        <f t="shared" ca="1" si="18"/>
        <v>0</v>
      </c>
      <c r="L24" s="21">
        <f t="shared" ca="1" si="18"/>
        <v>0</v>
      </c>
      <c r="M24" s="21">
        <f t="shared" ca="1" si="18"/>
        <v>0</v>
      </c>
      <c r="N24" s="21">
        <f t="shared" ca="1" si="18"/>
        <v>0</v>
      </c>
      <c r="O24" s="21">
        <f t="shared" ca="1" si="18"/>
        <v>10136045.68</v>
      </c>
      <c r="P24" s="21">
        <f t="shared" ca="1" si="18"/>
        <v>0</v>
      </c>
      <c r="Q24" s="21">
        <f t="shared" ca="1" si="18"/>
        <v>31973.94</v>
      </c>
      <c r="R24" s="21">
        <f t="shared" ca="1" si="18"/>
        <v>0</v>
      </c>
      <c r="S24" s="21">
        <f t="shared" ca="1" si="18"/>
        <v>0</v>
      </c>
      <c r="T24" s="21">
        <f t="shared" ca="1" si="18"/>
        <v>245419488.75573599</v>
      </c>
      <c r="U24" s="21">
        <f t="shared" ca="1" si="19"/>
        <v>9824976.3599999994</v>
      </c>
      <c r="V24" s="21">
        <f t="shared" ca="1" si="19"/>
        <v>2365597.3099999898</v>
      </c>
      <c r="W24" s="21">
        <f t="shared" ca="1" si="19"/>
        <v>33655060.800000101</v>
      </c>
      <c r="X24" s="21">
        <f t="shared" ca="1" si="19"/>
        <v>0</v>
      </c>
      <c r="Y24" s="21">
        <f t="shared" ca="1" si="19"/>
        <v>3393630.8699999996</v>
      </c>
      <c r="Z24" s="21">
        <f t="shared" ca="1" si="19"/>
        <v>25955153.449999999</v>
      </c>
      <c r="AA24" s="21">
        <f t="shared" ca="1" si="19"/>
        <v>0</v>
      </c>
      <c r="AB24" s="21">
        <f t="shared" ca="1" si="19"/>
        <v>0</v>
      </c>
      <c r="AC24" s="21">
        <f t="shared" ca="1" si="19"/>
        <v>285728.32000001299</v>
      </c>
      <c r="AD24" s="21">
        <f t="shared" ca="1" si="19"/>
        <v>886861.15000000095</v>
      </c>
      <c r="AE24" s="21">
        <f t="shared" ca="1" si="19"/>
        <v>0</v>
      </c>
      <c r="AF24" s="21">
        <f t="shared" ca="1" si="19"/>
        <v>251353.48</v>
      </c>
      <c r="AG24" s="21">
        <f t="shared" ca="1" si="19"/>
        <v>0</v>
      </c>
      <c r="AH24" s="21">
        <f t="shared" ca="1" si="19"/>
        <v>0</v>
      </c>
      <c r="AI24" s="21">
        <f t="shared" ca="1" si="19"/>
        <v>0</v>
      </c>
      <c r="AJ24" s="21">
        <f t="shared" ca="1" si="15"/>
        <v>3203252.6388021898</v>
      </c>
      <c r="AK24" s="21">
        <f t="shared" ca="1" si="15"/>
        <v>0</v>
      </c>
      <c r="AL24" s="21">
        <f t="shared" ca="1" si="15"/>
        <v>0</v>
      </c>
      <c r="AM24" s="21">
        <f t="shared" ca="1" si="15"/>
        <v>397588.68</v>
      </c>
      <c r="AN24" s="21">
        <f t="shared" ca="1" si="15"/>
        <v>127126.48</v>
      </c>
      <c r="AO24" s="21">
        <f t="shared" ca="1" si="15"/>
        <v>0</v>
      </c>
      <c r="AP24" s="21">
        <f t="shared" ca="1" si="15"/>
        <v>788410.71</v>
      </c>
      <c r="AQ24" s="21">
        <f t="shared" ca="1" si="15"/>
        <v>0</v>
      </c>
      <c r="AR24" s="21">
        <f t="shared" ca="1" si="15"/>
        <v>0</v>
      </c>
      <c r="AS24" s="21">
        <f t="shared" ca="1" si="15"/>
        <v>0</v>
      </c>
      <c r="AT24" s="21">
        <f t="shared" ca="1" si="15"/>
        <v>106922287.56999999</v>
      </c>
      <c r="AU24" s="21">
        <f t="shared" ca="1" si="15"/>
        <v>4793471.1899999902</v>
      </c>
      <c r="AV24" s="21">
        <f t="shared" ca="1" si="15"/>
        <v>4793368.5399999898</v>
      </c>
      <c r="AW24" s="21">
        <f t="shared" ca="1" si="15"/>
        <v>0</v>
      </c>
      <c r="AX24" s="21">
        <f t="shared" ca="1" si="15"/>
        <v>0</v>
      </c>
      <c r="AY24" s="21">
        <f t="shared" ca="1" si="15"/>
        <v>0</v>
      </c>
      <c r="AZ24" s="21">
        <f t="shared" ca="1" si="20"/>
        <v>0</v>
      </c>
      <c r="BA24" s="21">
        <f t="shared" ca="1" si="20"/>
        <v>0</v>
      </c>
      <c r="BB24" s="21">
        <f t="shared" ca="1" si="20"/>
        <v>0</v>
      </c>
      <c r="BC24" s="21">
        <f t="shared" ca="1" si="20"/>
        <v>0</v>
      </c>
      <c r="BD24" s="21">
        <f t="shared" ca="1" si="20"/>
        <v>5534505.51000001</v>
      </c>
      <c r="BE24" s="21">
        <f t="shared" ca="1" si="20"/>
        <v>0</v>
      </c>
      <c r="BF24" s="21">
        <f t="shared" ca="1" si="20"/>
        <v>0</v>
      </c>
      <c r="BG24" s="21">
        <f t="shared" ca="1" si="20"/>
        <v>0</v>
      </c>
      <c r="BH24" s="21">
        <f t="shared" ca="1" si="20"/>
        <v>0</v>
      </c>
      <c r="BI24" s="21">
        <f t="shared" ca="1" si="20"/>
        <v>0</v>
      </c>
      <c r="BJ24" s="21">
        <f t="shared" ca="1" si="20"/>
        <v>0</v>
      </c>
      <c r="BK24" s="21">
        <f t="shared" ca="1" si="20"/>
        <v>0</v>
      </c>
      <c r="BL24" s="21">
        <f t="shared" ca="1" si="20"/>
        <v>0</v>
      </c>
      <c r="BM24" s="21">
        <f t="shared" ca="1" si="20"/>
        <v>0</v>
      </c>
      <c r="BN24" s="21">
        <f t="shared" ca="1" si="20"/>
        <v>116792.91</v>
      </c>
      <c r="BO24" s="21">
        <f t="shared" ca="1" si="20"/>
        <v>0</v>
      </c>
      <c r="BP24" s="21">
        <f t="shared" ca="1" si="16"/>
        <v>30789016.779999699</v>
      </c>
      <c r="BQ24" s="21">
        <f t="shared" ca="1" si="16"/>
        <v>0</v>
      </c>
      <c r="BR24" s="21">
        <f t="shared" ca="1" si="16"/>
        <v>5017022.2200000007</v>
      </c>
      <c r="BS24" s="21">
        <f t="shared" ca="1" si="16"/>
        <v>8509224.0499999207</v>
      </c>
      <c r="BT24" s="21">
        <f t="shared" ca="1" si="16"/>
        <v>0</v>
      </c>
      <c r="BU24" s="21">
        <f t="shared" ca="1" si="16"/>
        <v>0</v>
      </c>
      <c r="BV24" s="21">
        <f t="shared" ca="1" si="16"/>
        <v>0</v>
      </c>
      <c r="BW24" s="21">
        <f t="shared" ca="1" si="16"/>
        <v>0</v>
      </c>
      <c r="BX24" s="21">
        <f t="shared" ca="1" si="16"/>
        <v>4540436.5040499996</v>
      </c>
      <c r="BY24" s="21">
        <f t="shared" ca="1" si="16"/>
        <v>0</v>
      </c>
      <c r="BZ24" s="21">
        <f t="shared" ca="1" si="16"/>
        <v>0</v>
      </c>
      <c r="CA24" s="21">
        <f t="shared" ca="1" si="16"/>
        <v>43361658.165200002</v>
      </c>
      <c r="CB24" s="21">
        <f t="shared" ca="1" si="16"/>
        <v>1054709220.6288</v>
      </c>
      <c r="CC24" s="21">
        <f t="shared" ca="1" si="16"/>
        <v>7063923.75765</v>
      </c>
      <c r="CD24" s="21">
        <f t="shared" ca="1" si="16"/>
        <v>499996404.42085004</v>
      </c>
      <c r="CE24" s="21">
        <f t="shared" ca="1" si="16"/>
        <v>0</v>
      </c>
      <c r="CF24" s="21">
        <f t="shared" ca="1" si="16"/>
        <v>0</v>
      </c>
      <c r="CG24" s="21">
        <f t="shared" ca="1" si="17"/>
        <v>11816362.789100001</v>
      </c>
      <c r="CH24" s="21">
        <f t="shared" ca="1" si="17"/>
        <v>81618850.375700012</v>
      </c>
      <c r="CI24" s="21">
        <f t="shared" ca="1" si="17"/>
        <v>6516</v>
      </c>
      <c r="CJ24" s="22">
        <f ca="1">CK24+CL24+CM24+CP24</f>
        <v>171013049.399997</v>
      </c>
      <c r="CK24" s="21">
        <f t="shared" ca="1" si="21"/>
        <v>3500</v>
      </c>
      <c r="CL24" s="21">
        <f t="shared" ca="1" si="21"/>
        <v>0</v>
      </c>
      <c r="CM24" s="22">
        <f ca="1">+CN24+CO24</f>
        <v>158591436.65999699</v>
      </c>
      <c r="CN24" s="21">
        <f t="shared" ca="1" si="22"/>
        <v>0</v>
      </c>
      <c r="CO24" s="21">
        <f t="shared" ca="1" si="22"/>
        <v>158591436.65999699</v>
      </c>
      <c r="CP24" s="22">
        <f ca="1">+CQ24+CR24</f>
        <v>12418112.74</v>
      </c>
      <c r="CQ24" s="21">
        <f t="shared" ca="1" si="23"/>
        <v>590132.81999999995</v>
      </c>
      <c r="CR24" s="21">
        <f t="shared" ca="1" si="23"/>
        <v>11827979.92</v>
      </c>
      <c r="CS24" s="21">
        <f t="shared" ca="1" si="23"/>
        <v>105168.22</v>
      </c>
      <c r="CT24" s="21">
        <f t="shared" ca="1" si="23"/>
        <v>0</v>
      </c>
      <c r="CU24" s="21">
        <f t="shared" ca="1" si="23"/>
        <v>0</v>
      </c>
      <c r="CV24" s="22">
        <f t="shared" ca="1" si="9"/>
        <v>2409736898.2458849</v>
      </c>
    </row>
    <row r="25" spans="1:100" ht="12.75" customHeight="1" x14ac:dyDescent="0.3">
      <c r="A25" s="64" t="s">
        <v>182</v>
      </c>
      <c r="B25" s="20">
        <v>1027</v>
      </c>
      <c r="C25" s="65" t="s">
        <v>147</v>
      </c>
      <c r="D25" s="22">
        <f t="shared" ref="D25:D72" ca="1" si="24">+E25+F25+G25</f>
        <v>1571.3600000000001</v>
      </c>
      <c r="E25" s="21">
        <f t="shared" ca="1" si="18"/>
        <v>1571.3600000000001</v>
      </c>
      <c r="F25" s="21">
        <f t="shared" ca="1" si="18"/>
        <v>0</v>
      </c>
      <c r="G25" s="21">
        <f t="shared" ca="1" si="18"/>
        <v>0</v>
      </c>
      <c r="H25" s="21">
        <f t="shared" ca="1" si="18"/>
        <v>0</v>
      </c>
      <c r="I25" s="21">
        <f t="shared" ca="1" si="18"/>
        <v>40488.350000000006</v>
      </c>
      <c r="J25" s="21">
        <f t="shared" ca="1" si="18"/>
        <v>0</v>
      </c>
      <c r="K25" s="21">
        <f t="shared" ca="1" si="18"/>
        <v>0</v>
      </c>
      <c r="L25" s="21">
        <f t="shared" ca="1" si="18"/>
        <v>0</v>
      </c>
      <c r="M25" s="21">
        <f t="shared" ca="1" si="18"/>
        <v>0</v>
      </c>
      <c r="N25" s="21">
        <f t="shared" ca="1" si="18"/>
        <v>0</v>
      </c>
      <c r="O25" s="21">
        <f t="shared" ca="1" si="18"/>
        <v>0</v>
      </c>
      <c r="P25" s="21">
        <f t="shared" ca="1" si="18"/>
        <v>0</v>
      </c>
      <c r="Q25" s="21">
        <f t="shared" ca="1" si="18"/>
        <v>0</v>
      </c>
      <c r="R25" s="21">
        <f t="shared" ca="1" si="18"/>
        <v>0</v>
      </c>
      <c r="S25" s="21">
        <f t="shared" ca="1" si="18"/>
        <v>0</v>
      </c>
      <c r="T25" s="21">
        <f t="shared" ca="1" si="18"/>
        <v>166752</v>
      </c>
      <c r="U25" s="21">
        <f t="shared" ca="1" si="19"/>
        <v>0</v>
      </c>
      <c r="V25" s="21">
        <f t="shared" ca="1" si="19"/>
        <v>14617.99</v>
      </c>
      <c r="W25" s="21">
        <f t="shared" ca="1" si="19"/>
        <v>145359.02000000002</v>
      </c>
      <c r="X25" s="21">
        <f t="shared" ca="1" si="19"/>
        <v>0</v>
      </c>
      <c r="Y25" s="21">
        <f t="shared" ca="1" si="19"/>
        <v>299.99</v>
      </c>
      <c r="Z25" s="21">
        <f t="shared" ca="1" si="19"/>
        <v>-319.97000000000003</v>
      </c>
      <c r="AA25" s="21">
        <f t="shared" ca="1" si="19"/>
        <v>0</v>
      </c>
      <c r="AB25" s="21">
        <f t="shared" ca="1" si="19"/>
        <v>0</v>
      </c>
      <c r="AC25" s="21">
        <f t="shared" ca="1" si="19"/>
        <v>65</v>
      </c>
      <c r="AD25" s="21">
        <f t="shared" ca="1" si="19"/>
        <v>4.5200000000000005</v>
      </c>
      <c r="AE25" s="21">
        <f t="shared" ca="1" si="19"/>
        <v>0</v>
      </c>
      <c r="AF25" s="21">
        <f t="shared" ca="1" si="19"/>
        <v>0</v>
      </c>
      <c r="AG25" s="21">
        <f t="shared" ca="1" si="19"/>
        <v>0</v>
      </c>
      <c r="AH25" s="21">
        <f t="shared" ca="1" si="19"/>
        <v>0</v>
      </c>
      <c r="AI25" s="21">
        <f t="shared" ca="1" si="19"/>
        <v>0</v>
      </c>
      <c r="AJ25" s="21">
        <f t="shared" ca="1" si="15"/>
        <v>0</v>
      </c>
      <c r="AK25" s="21">
        <f t="shared" ca="1" si="15"/>
        <v>0</v>
      </c>
      <c r="AL25" s="21">
        <f t="shared" ca="1" si="15"/>
        <v>0</v>
      </c>
      <c r="AM25" s="21">
        <f t="shared" ca="1" si="15"/>
        <v>0</v>
      </c>
      <c r="AN25" s="21">
        <f t="shared" ca="1" si="15"/>
        <v>0</v>
      </c>
      <c r="AO25" s="21">
        <f t="shared" ca="1" si="15"/>
        <v>0</v>
      </c>
      <c r="AP25" s="21">
        <f t="shared" ca="1" si="15"/>
        <v>0.05</v>
      </c>
      <c r="AQ25" s="21">
        <f t="shared" ca="1" si="15"/>
        <v>0</v>
      </c>
      <c r="AR25" s="21">
        <f t="shared" ca="1" si="15"/>
        <v>0</v>
      </c>
      <c r="AS25" s="21">
        <f t="shared" ca="1" si="15"/>
        <v>0</v>
      </c>
      <c r="AT25" s="21">
        <f t="shared" ca="1" si="15"/>
        <v>23051.14</v>
      </c>
      <c r="AU25" s="21">
        <f t="shared" ca="1" si="15"/>
        <v>37.11</v>
      </c>
      <c r="AV25" s="21">
        <f t="shared" ca="1" si="15"/>
        <v>70.59</v>
      </c>
      <c r="AW25" s="21">
        <f t="shared" ca="1" si="15"/>
        <v>0</v>
      </c>
      <c r="AX25" s="21">
        <f t="shared" ca="1" si="15"/>
        <v>3.82</v>
      </c>
      <c r="AY25" s="21">
        <f t="shared" ca="1" si="15"/>
        <v>0</v>
      </c>
      <c r="AZ25" s="21">
        <f t="shared" ca="1" si="20"/>
        <v>0</v>
      </c>
      <c r="BA25" s="21">
        <f t="shared" ca="1" si="20"/>
        <v>0</v>
      </c>
      <c r="BB25" s="21">
        <f t="shared" ca="1" si="20"/>
        <v>0</v>
      </c>
      <c r="BC25" s="21">
        <f t="shared" ca="1" si="20"/>
        <v>0</v>
      </c>
      <c r="BD25" s="21">
        <f t="shared" ca="1" si="20"/>
        <v>2466.41</v>
      </c>
      <c r="BE25" s="21">
        <f t="shared" ca="1" si="20"/>
        <v>0</v>
      </c>
      <c r="BF25" s="21">
        <f t="shared" ca="1" si="20"/>
        <v>0</v>
      </c>
      <c r="BG25" s="21">
        <f t="shared" ca="1" si="20"/>
        <v>0</v>
      </c>
      <c r="BH25" s="21">
        <f t="shared" ca="1" si="20"/>
        <v>0</v>
      </c>
      <c r="BI25" s="21">
        <f t="shared" ca="1" si="20"/>
        <v>0</v>
      </c>
      <c r="BJ25" s="21">
        <f t="shared" ca="1" si="20"/>
        <v>0</v>
      </c>
      <c r="BK25" s="21">
        <f t="shared" ca="1" si="20"/>
        <v>0</v>
      </c>
      <c r="BL25" s="21">
        <f t="shared" ca="1" si="20"/>
        <v>0</v>
      </c>
      <c r="BM25" s="21">
        <f t="shared" ca="1" si="20"/>
        <v>0</v>
      </c>
      <c r="BN25" s="21">
        <f t="shared" ca="1" si="20"/>
        <v>210.62</v>
      </c>
      <c r="BO25" s="21">
        <f t="shared" ca="1" si="20"/>
        <v>0</v>
      </c>
      <c r="BP25" s="21">
        <f t="shared" ca="1" si="16"/>
        <v>39.76</v>
      </c>
      <c r="BQ25" s="21">
        <f t="shared" ca="1" si="16"/>
        <v>16530.55</v>
      </c>
      <c r="BR25" s="21">
        <f t="shared" ca="1" si="16"/>
        <v>397288.52</v>
      </c>
      <c r="BS25" s="21">
        <f t="shared" ca="1" si="16"/>
        <v>1065</v>
      </c>
      <c r="BT25" s="21">
        <f t="shared" ca="1" si="16"/>
        <v>0</v>
      </c>
      <c r="BU25" s="21">
        <f t="shared" ca="1" si="16"/>
        <v>0</v>
      </c>
      <c r="BV25" s="21">
        <f t="shared" ca="1" si="16"/>
        <v>0</v>
      </c>
      <c r="BW25" s="21">
        <f t="shared" ca="1" si="16"/>
        <v>0</v>
      </c>
      <c r="BX25" s="21">
        <f t="shared" ca="1" si="16"/>
        <v>0</v>
      </c>
      <c r="BY25" s="21">
        <f t="shared" ca="1" si="16"/>
        <v>0</v>
      </c>
      <c r="BZ25" s="21">
        <f t="shared" ca="1" si="16"/>
        <v>0</v>
      </c>
      <c r="CA25" s="21">
        <f t="shared" ca="1" si="16"/>
        <v>0</v>
      </c>
      <c r="CB25" s="21">
        <f t="shared" ca="1" si="16"/>
        <v>0</v>
      </c>
      <c r="CC25" s="21">
        <f t="shared" ca="1" si="16"/>
        <v>0</v>
      </c>
      <c r="CD25" s="21">
        <f t="shared" ca="1" si="16"/>
        <v>0</v>
      </c>
      <c r="CE25" s="21">
        <f t="shared" ca="1" si="16"/>
        <v>0</v>
      </c>
      <c r="CF25" s="21">
        <f t="shared" ca="1" si="16"/>
        <v>0</v>
      </c>
      <c r="CG25" s="21">
        <f t="shared" ca="1" si="17"/>
        <v>0</v>
      </c>
      <c r="CH25" s="21">
        <f t="shared" ca="1" si="17"/>
        <v>0</v>
      </c>
      <c r="CI25" s="21">
        <f t="shared" ca="1" si="17"/>
        <v>0</v>
      </c>
      <c r="CJ25" s="22">
        <f t="shared" ref="CJ25:CJ72" ca="1" si="25">CK25+CL25+CM25+CP25</f>
        <v>-129489.80000000005</v>
      </c>
      <c r="CK25" s="21">
        <f t="shared" ca="1" si="21"/>
        <v>0</v>
      </c>
      <c r="CL25" s="21">
        <f t="shared" ca="1" si="21"/>
        <v>4477.5</v>
      </c>
      <c r="CM25" s="22">
        <f t="shared" ref="CM25:CM72" ca="1" si="26">+CN25+CO25</f>
        <v>333460.76999999996</v>
      </c>
      <c r="CN25" s="21">
        <f t="shared" ca="1" si="22"/>
        <v>-4341.01</v>
      </c>
      <c r="CO25" s="21">
        <f t="shared" ca="1" si="22"/>
        <v>337801.77999999997</v>
      </c>
      <c r="CP25" s="22">
        <f t="shared" ref="CP25:CP72" ca="1" si="27">+CQ25+CR25</f>
        <v>-467428.07</v>
      </c>
      <c r="CQ25" s="21">
        <f t="shared" ca="1" si="23"/>
        <v>0</v>
      </c>
      <c r="CR25" s="21">
        <f t="shared" ca="1" si="23"/>
        <v>-467428.07</v>
      </c>
      <c r="CS25" s="21">
        <f t="shared" ca="1" si="23"/>
        <v>3571.11</v>
      </c>
      <c r="CT25" s="21">
        <f t="shared" ca="1" si="23"/>
        <v>0</v>
      </c>
      <c r="CU25" s="21">
        <f t="shared" ca="1" si="23"/>
        <v>0</v>
      </c>
      <c r="CV25" s="22">
        <f t="shared" ca="1" si="9"/>
        <v>683683.1399999999</v>
      </c>
    </row>
    <row r="26" spans="1:100" ht="12.75" customHeight="1" x14ac:dyDescent="0.3">
      <c r="A26" s="64" t="s">
        <v>184</v>
      </c>
      <c r="B26" s="20">
        <v>1028</v>
      </c>
      <c r="C26" s="65" t="s">
        <v>147</v>
      </c>
      <c r="D26" s="22">
        <f t="shared" ca="1" si="24"/>
        <v>476738475.45038903</v>
      </c>
      <c r="E26" s="21">
        <f t="shared" ca="1" si="18"/>
        <v>2878040.8193166568</v>
      </c>
      <c r="F26" s="21">
        <f t="shared" ca="1" si="18"/>
        <v>459597791.36342049</v>
      </c>
      <c r="G26" s="21">
        <f t="shared" ca="1" si="18"/>
        <v>14262643.267651852</v>
      </c>
      <c r="H26" s="21">
        <f t="shared" ca="1" si="18"/>
        <v>121.89000424</v>
      </c>
      <c r="I26" s="21">
        <f t="shared" ca="1" si="18"/>
        <v>1439203.5002010001</v>
      </c>
      <c r="J26" s="21">
        <f t="shared" ca="1" si="18"/>
        <v>0</v>
      </c>
      <c r="K26" s="21">
        <f t="shared" ca="1" si="18"/>
        <v>0</v>
      </c>
      <c r="L26" s="21">
        <f t="shared" ca="1" si="18"/>
        <v>0</v>
      </c>
      <c r="M26" s="21">
        <f t="shared" ca="1" si="18"/>
        <v>0</v>
      </c>
      <c r="N26" s="21">
        <f t="shared" ca="1" si="18"/>
        <v>0</v>
      </c>
      <c r="O26" s="21">
        <f t="shared" ca="1" si="18"/>
        <v>8480922.7237759754</v>
      </c>
      <c r="P26" s="21">
        <f t="shared" ca="1" si="18"/>
        <v>0</v>
      </c>
      <c r="Q26" s="21">
        <f t="shared" ca="1" si="18"/>
        <v>306212.59353700001</v>
      </c>
      <c r="R26" s="21">
        <f t="shared" ca="1" si="18"/>
        <v>0</v>
      </c>
      <c r="S26" s="21">
        <f t="shared" ca="1" si="18"/>
        <v>0</v>
      </c>
      <c r="T26" s="21">
        <f t="shared" ca="1" si="18"/>
        <v>321000385.78056222</v>
      </c>
      <c r="U26" s="21">
        <f t="shared" ca="1" si="19"/>
        <v>23405589.568576001</v>
      </c>
      <c r="V26" s="21">
        <f t="shared" ca="1" si="19"/>
        <v>1192461.2784657713</v>
      </c>
      <c r="W26" s="21">
        <f t="shared" ca="1" si="19"/>
        <v>8217812.9990161723</v>
      </c>
      <c r="X26" s="21">
        <f t="shared" ca="1" si="19"/>
        <v>0</v>
      </c>
      <c r="Y26" s="21">
        <f t="shared" ca="1" si="19"/>
        <v>182477.9490582</v>
      </c>
      <c r="Z26" s="21">
        <f t="shared" ca="1" si="19"/>
        <v>5415156.1098000854</v>
      </c>
      <c r="AA26" s="21">
        <f t="shared" ca="1" si="19"/>
        <v>0</v>
      </c>
      <c r="AB26" s="21">
        <f t="shared" ca="1" si="19"/>
        <v>0</v>
      </c>
      <c r="AC26" s="21">
        <f t="shared" ca="1" si="19"/>
        <v>48859.010584681993</v>
      </c>
      <c r="AD26" s="21">
        <f t="shared" ca="1" si="19"/>
        <v>419134.82026414189</v>
      </c>
      <c r="AE26" s="21">
        <f t="shared" ca="1" si="19"/>
        <v>0</v>
      </c>
      <c r="AF26" s="21">
        <f t="shared" ca="1" si="19"/>
        <v>3246.3601100000001</v>
      </c>
      <c r="AG26" s="21">
        <f t="shared" ca="1" si="19"/>
        <v>0</v>
      </c>
      <c r="AH26" s="21">
        <f t="shared" ca="1" si="19"/>
        <v>0</v>
      </c>
      <c r="AI26" s="21">
        <f t="shared" ca="1" si="19"/>
        <v>0</v>
      </c>
      <c r="AJ26" s="21">
        <f t="shared" ca="1" si="15"/>
        <v>1980461.54</v>
      </c>
      <c r="AK26" s="21">
        <f t="shared" ca="1" si="15"/>
        <v>0</v>
      </c>
      <c r="AL26" s="21">
        <f t="shared" ca="1" si="15"/>
        <v>0</v>
      </c>
      <c r="AM26" s="21">
        <f t="shared" ca="1" si="15"/>
        <v>29100</v>
      </c>
      <c r="AN26" s="21">
        <f t="shared" ca="1" si="15"/>
        <v>0</v>
      </c>
      <c r="AO26" s="21">
        <f t="shared" ca="1" si="15"/>
        <v>0</v>
      </c>
      <c r="AP26" s="21">
        <f t="shared" ca="1" si="15"/>
        <v>19392.045321099999</v>
      </c>
      <c r="AQ26" s="21">
        <f t="shared" ca="1" si="15"/>
        <v>0</v>
      </c>
      <c r="AR26" s="21">
        <f t="shared" ca="1" si="15"/>
        <v>0</v>
      </c>
      <c r="AS26" s="21">
        <f t="shared" ca="1" si="15"/>
        <v>0</v>
      </c>
      <c r="AT26" s="21">
        <f t="shared" ca="1" si="15"/>
        <v>0</v>
      </c>
      <c r="AU26" s="21">
        <f t="shared" ca="1" si="15"/>
        <v>0</v>
      </c>
      <c r="AV26" s="21">
        <f t="shared" ca="1" si="15"/>
        <v>0</v>
      </c>
      <c r="AW26" s="21">
        <f t="shared" ca="1" si="15"/>
        <v>0</v>
      </c>
      <c r="AX26" s="21">
        <f t="shared" ca="1" si="15"/>
        <v>0</v>
      </c>
      <c r="AY26" s="21">
        <f t="shared" ca="1" si="15"/>
        <v>0</v>
      </c>
      <c r="AZ26" s="21">
        <f t="shared" ca="1" si="20"/>
        <v>0</v>
      </c>
      <c r="BA26" s="21">
        <f t="shared" ca="1" si="20"/>
        <v>0</v>
      </c>
      <c r="BB26" s="21">
        <f t="shared" ca="1" si="20"/>
        <v>0</v>
      </c>
      <c r="BC26" s="21">
        <f t="shared" ca="1" si="20"/>
        <v>0</v>
      </c>
      <c r="BD26" s="21">
        <f t="shared" ca="1" si="20"/>
        <v>170010.77145110932</v>
      </c>
      <c r="BE26" s="21">
        <f t="shared" ca="1" si="20"/>
        <v>0</v>
      </c>
      <c r="BF26" s="21">
        <f t="shared" ca="1" si="20"/>
        <v>0</v>
      </c>
      <c r="BG26" s="21">
        <f t="shared" ca="1" si="20"/>
        <v>0</v>
      </c>
      <c r="BH26" s="21">
        <f t="shared" ca="1" si="20"/>
        <v>0</v>
      </c>
      <c r="BI26" s="21">
        <f t="shared" ca="1" si="20"/>
        <v>0</v>
      </c>
      <c r="BJ26" s="21">
        <f t="shared" ca="1" si="20"/>
        <v>0</v>
      </c>
      <c r="BK26" s="21">
        <f t="shared" ca="1" si="20"/>
        <v>0</v>
      </c>
      <c r="BL26" s="21">
        <f t="shared" ca="1" si="20"/>
        <v>0</v>
      </c>
      <c r="BM26" s="21">
        <f t="shared" ca="1" si="20"/>
        <v>0</v>
      </c>
      <c r="BN26" s="21">
        <f t="shared" ca="1" si="20"/>
        <v>8491.2401736803004</v>
      </c>
      <c r="BO26" s="21">
        <f t="shared" ca="1" si="20"/>
        <v>0</v>
      </c>
      <c r="BP26" s="21">
        <f t="shared" ca="1" si="16"/>
        <v>5598261.4515399998</v>
      </c>
      <c r="BQ26" s="21">
        <f t="shared" ca="1" si="16"/>
        <v>0</v>
      </c>
      <c r="BR26" s="21">
        <f t="shared" ca="1" si="16"/>
        <v>11412899.860299911</v>
      </c>
      <c r="BS26" s="21">
        <f t="shared" ca="1" si="16"/>
        <v>3291341.8108465746</v>
      </c>
      <c r="BT26" s="21">
        <f t="shared" ca="1" si="16"/>
        <v>0</v>
      </c>
      <c r="BU26" s="21">
        <f t="shared" ca="1" si="16"/>
        <v>0</v>
      </c>
      <c r="BV26" s="21">
        <f t="shared" ca="1" si="16"/>
        <v>0</v>
      </c>
      <c r="BW26" s="21">
        <f t="shared" ca="1" si="16"/>
        <v>0</v>
      </c>
      <c r="BX26" s="21">
        <f t="shared" ca="1" si="16"/>
        <v>0</v>
      </c>
      <c r="BY26" s="21">
        <f t="shared" ca="1" si="16"/>
        <v>0</v>
      </c>
      <c r="BZ26" s="21">
        <f t="shared" ca="1" si="16"/>
        <v>0</v>
      </c>
      <c r="CA26" s="21">
        <f t="shared" ca="1" si="16"/>
        <v>0</v>
      </c>
      <c r="CB26" s="21">
        <f t="shared" ca="1" si="16"/>
        <v>0</v>
      </c>
      <c r="CC26" s="21">
        <f t="shared" ca="1" si="16"/>
        <v>0</v>
      </c>
      <c r="CD26" s="21">
        <f t="shared" ca="1" si="16"/>
        <v>0</v>
      </c>
      <c r="CE26" s="21">
        <f t="shared" ca="1" si="16"/>
        <v>0</v>
      </c>
      <c r="CF26" s="21">
        <f t="shared" ca="1" si="16"/>
        <v>0</v>
      </c>
      <c r="CG26" s="21">
        <f t="shared" ca="1" si="17"/>
        <v>0</v>
      </c>
      <c r="CH26" s="21">
        <f t="shared" ca="1" si="17"/>
        <v>0</v>
      </c>
      <c r="CI26" s="21">
        <f t="shared" ca="1" si="17"/>
        <v>0</v>
      </c>
      <c r="CJ26" s="22">
        <f t="shared" ca="1" si="25"/>
        <v>308413801.42000133</v>
      </c>
      <c r="CK26" s="21">
        <f t="shared" ca="1" si="21"/>
        <v>7500</v>
      </c>
      <c r="CL26" s="21">
        <f t="shared" ca="1" si="21"/>
        <v>8860</v>
      </c>
      <c r="CM26" s="22">
        <f t="shared" ca="1" si="26"/>
        <v>44610203.320000023</v>
      </c>
      <c r="CN26" s="21">
        <f t="shared" ca="1" si="22"/>
        <v>665221.33999999985</v>
      </c>
      <c r="CO26" s="21">
        <f t="shared" ca="1" si="22"/>
        <v>43944981.980000019</v>
      </c>
      <c r="CP26" s="22">
        <f t="shared" ca="1" si="27"/>
        <v>263787238.10000131</v>
      </c>
      <c r="CQ26" s="21">
        <f t="shared" ca="1" si="23"/>
        <v>5095947.370000001</v>
      </c>
      <c r="CR26" s="21">
        <f t="shared" ca="1" si="23"/>
        <v>258691290.7300013</v>
      </c>
      <c r="CS26" s="21">
        <f t="shared" ca="1" si="23"/>
        <v>485875.23000000033</v>
      </c>
      <c r="CT26" s="21">
        <f t="shared" ca="1" si="23"/>
        <v>0</v>
      </c>
      <c r="CU26" s="21">
        <f t="shared" ca="1" si="23"/>
        <v>0</v>
      </c>
      <c r="CV26" s="22">
        <f t="shared" ca="1" si="9"/>
        <v>1178259695.4039783</v>
      </c>
    </row>
    <row r="27" spans="1:100" ht="12.75" customHeight="1" x14ac:dyDescent="0.3">
      <c r="A27" s="64" t="s">
        <v>186</v>
      </c>
      <c r="B27" s="20">
        <v>1030</v>
      </c>
      <c r="C27" s="65" t="s">
        <v>147</v>
      </c>
      <c r="D27" s="22">
        <f t="shared" ca="1" si="24"/>
        <v>74656.63</v>
      </c>
      <c r="E27" s="21">
        <f t="shared" ca="1" si="18"/>
        <v>66033.95</v>
      </c>
      <c r="F27" s="21">
        <f t="shared" ca="1" si="18"/>
        <v>8622.68</v>
      </c>
      <c r="G27" s="21">
        <f t="shared" ca="1" si="18"/>
        <v>0</v>
      </c>
      <c r="H27" s="21">
        <f t="shared" ca="1" si="18"/>
        <v>0</v>
      </c>
      <c r="I27" s="21">
        <f t="shared" ca="1" si="18"/>
        <v>516118.74</v>
      </c>
      <c r="J27" s="21">
        <f t="shared" ca="1" si="18"/>
        <v>0</v>
      </c>
      <c r="K27" s="21">
        <f t="shared" ca="1" si="18"/>
        <v>1996245.51</v>
      </c>
      <c r="L27" s="21">
        <f t="shared" ca="1" si="18"/>
        <v>0</v>
      </c>
      <c r="M27" s="21">
        <f t="shared" ca="1" si="18"/>
        <v>0</v>
      </c>
      <c r="N27" s="21">
        <f t="shared" ca="1" si="18"/>
        <v>0</v>
      </c>
      <c r="O27" s="21">
        <f t="shared" ca="1" si="18"/>
        <v>700</v>
      </c>
      <c r="P27" s="21">
        <f t="shared" ca="1" si="18"/>
        <v>18812916.32</v>
      </c>
      <c r="Q27" s="21">
        <f t="shared" ca="1" si="18"/>
        <v>0</v>
      </c>
      <c r="R27" s="21">
        <f t="shared" ca="1" si="18"/>
        <v>0</v>
      </c>
      <c r="S27" s="21">
        <f t="shared" ca="1" si="18"/>
        <v>0</v>
      </c>
      <c r="T27" s="21">
        <f t="shared" ca="1" si="18"/>
        <v>3459584.44</v>
      </c>
      <c r="U27" s="21">
        <f t="shared" ca="1" si="19"/>
        <v>0</v>
      </c>
      <c r="V27" s="21">
        <f t="shared" ca="1" si="19"/>
        <v>1699946.26</v>
      </c>
      <c r="W27" s="21">
        <f t="shared" ca="1" si="19"/>
        <v>6538992.0700000003</v>
      </c>
      <c r="X27" s="21">
        <f t="shared" ca="1" si="19"/>
        <v>0</v>
      </c>
      <c r="Y27" s="21">
        <f t="shared" ca="1" si="19"/>
        <v>13369.95</v>
      </c>
      <c r="Z27" s="21">
        <f t="shared" ca="1" si="19"/>
        <v>6947.69</v>
      </c>
      <c r="AA27" s="21">
        <f t="shared" ca="1" si="19"/>
        <v>0</v>
      </c>
      <c r="AB27" s="21">
        <f t="shared" ca="1" si="19"/>
        <v>0</v>
      </c>
      <c r="AC27" s="21">
        <f t="shared" ca="1" si="19"/>
        <v>834.39</v>
      </c>
      <c r="AD27" s="21">
        <f t="shared" ca="1" si="19"/>
        <v>1350</v>
      </c>
      <c r="AE27" s="21">
        <f t="shared" ca="1" si="19"/>
        <v>0</v>
      </c>
      <c r="AF27" s="21">
        <f t="shared" ca="1" si="19"/>
        <v>0</v>
      </c>
      <c r="AG27" s="21">
        <f t="shared" ca="1" si="19"/>
        <v>0</v>
      </c>
      <c r="AH27" s="21">
        <f t="shared" ca="1" si="19"/>
        <v>0</v>
      </c>
      <c r="AI27" s="21">
        <f t="shared" ca="1" si="19"/>
        <v>0</v>
      </c>
      <c r="AJ27" s="21">
        <f t="shared" ca="1" si="15"/>
        <v>0</v>
      </c>
      <c r="AK27" s="21">
        <f t="shared" ca="1" si="15"/>
        <v>0</v>
      </c>
      <c r="AL27" s="21">
        <f t="shared" ca="1" si="15"/>
        <v>0</v>
      </c>
      <c r="AM27" s="21">
        <f t="shared" ca="1" si="15"/>
        <v>240098.73</v>
      </c>
      <c r="AN27" s="21">
        <f t="shared" ca="1" si="15"/>
        <v>0</v>
      </c>
      <c r="AO27" s="21">
        <f t="shared" ca="1" si="15"/>
        <v>0</v>
      </c>
      <c r="AP27" s="21">
        <f t="shared" ca="1" si="15"/>
        <v>4798.68</v>
      </c>
      <c r="AQ27" s="21">
        <f t="shared" ca="1" si="15"/>
        <v>0</v>
      </c>
      <c r="AR27" s="21">
        <f t="shared" ca="1" si="15"/>
        <v>0</v>
      </c>
      <c r="AS27" s="21">
        <f t="shared" ca="1" si="15"/>
        <v>0</v>
      </c>
      <c r="AT27" s="21">
        <f t="shared" ca="1" si="15"/>
        <v>6550450.3600000003</v>
      </c>
      <c r="AU27" s="21">
        <f t="shared" ca="1" si="15"/>
        <v>1008.91</v>
      </c>
      <c r="AV27" s="21">
        <f t="shared" ca="1" si="15"/>
        <v>1351.73</v>
      </c>
      <c r="AW27" s="21">
        <f t="shared" ca="1" si="15"/>
        <v>0</v>
      </c>
      <c r="AX27" s="21">
        <f t="shared" ca="1" si="15"/>
        <v>1335.35</v>
      </c>
      <c r="AY27" s="21">
        <f t="shared" ca="1" si="15"/>
        <v>0</v>
      </c>
      <c r="AZ27" s="21">
        <f t="shared" ca="1" si="20"/>
        <v>0</v>
      </c>
      <c r="BA27" s="21">
        <f t="shared" ca="1" si="20"/>
        <v>0</v>
      </c>
      <c r="BB27" s="21">
        <f t="shared" ca="1" si="20"/>
        <v>0</v>
      </c>
      <c r="BC27" s="21">
        <f t="shared" ca="1" si="20"/>
        <v>0</v>
      </c>
      <c r="BD27" s="21">
        <f t="shared" ca="1" si="20"/>
        <v>546819.65</v>
      </c>
      <c r="BE27" s="21">
        <f t="shared" ca="1" si="20"/>
        <v>0</v>
      </c>
      <c r="BF27" s="21">
        <f t="shared" ca="1" si="20"/>
        <v>0</v>
      </c>
      <c r="BG27" s="21">
        <f t="shared" ca="1" si="20"/>
        <v>0</v>
      </c>
      <c r="BH27" s="21">
        <f t="shared" ca="1" si="20"/>
        <v>0</v>
      </c>
      <c r="BI27" s="21">
        <f t="shared" ca="1" si="20"/>
        <v>0</v>
      </c>
      <c r="BJ27" s="21">
        <f t="shared" ca="1" si="20"/>
        <v>0</v>
      </c>
      <c r="BK27" s="21">
        <f t="shared" ca="1" si="20"/>
        <v>0</v>
      </c>
      <c r="BL27" s="21">
        <f t="shared" ca="1" si="20"/>
        <v>0</v>
      </c>
      <c r="BM27" s="21">
        <f t="shared" ca="1" si="20"/>
        <v>0</v>
      </c>
      <c r="BN27" s="21">
        <f t="shared" ca="1" si="20"/>
        <v>48859.98</v>
      </c>
      <c r="BO27" s="21">
        <f t="shared" ca="1" si="20"/>
        <v>0</v>
      </c>
      <c r="BP27" s="21">
        <f t="shared" ca="1" si="16"/>
        <v>404.27</v>
      </c>
      <c r="BQ27" s="21">
        <f t="shared" ca="1" si="16"/>
        <v>0</v>
      </c>
      <c r="BR27" s="21">
        <f t="shared" ca="1" si="16"/>
        <v>0</v>
      </c>
      <c r="BS27" s="21">
        <f t="shared" ca="1" si="16"/>
        <v>344055.76</v>
      </c>
      <c r="BT27" s="21">
        <f t="shared" ca="1" si="16"/>
        <v>0</v>
      </c>
      <c r="BU27" s="21">
        <f t="shared" ca="1" si="16"/>
        <v>0</v>
      </c>
      <c r="BV27" s="21">
        <f t="shared" ca="1" si="16"/>
        <v>0</v>
      </c>
      <c r="BW27" s="21">
        <f t="shared" ca="1" si="16"/>
        <v>0</v>
      </c>
      <c r="BX27" s="21">
        <f t="shared" ca="1" si="16"/>
        <v>0</v>
      </c>
      <c r="BY27" s="21">
        <f t="shared" ca="1" si="16"/>
        <v>0</v>
      </c>
      <c r="BZ27" s="21">
        <f t="shared" ca="1" si="16"/>
        <v>0</v>
      </c>
      <c r="CA27" s="21">
        <f t="shared" ca="1" si="16"/>
        <v>0</v>
      </c>
      <c r="CB27" s="21">
        <f t="shared" ca="1" si="16"/>
        <v>37409.550000000003</v>
      </c>
      <c r="CC27" s="21">
        <f t="shared" ca="1" si="16"/>
        <v>0</v>
      </c>
      <c r="CD27" s="21">
        <f t="shared" ca="1" si="16"/>
        <v>0</v>
      </c>
      <c r="CE27" s="21">
        <f t="shared" ca="1" si="16"/>
        <v>0</v>
      </c>
      <c r="CF27" s="21">
        <f t="shared" ca="1" si="16"/>
        <v>0</v>
      </c>
      <c r="CG27" s="21">
        <f t="shared" ca="1" si="17"/>
        <v>0</v>
      </c>
      <c r="CH27" s="21">
        <f t="shared" ca="1" si="17"/>
        <v>0</v>
      </c>
      <c r="CI27" s="21">
        <f t="shared" ca="1" si="17"/>
        <v>16900</v>
      </c>
      <c r="CJ27" s="22">
        <f t="shared" ca="1" si="25"/>
        <v>707461434.71000004</v>
      </c>
      <c r="CK27" s="21">
        <f t="shared" ca="1" si="21"/>
        <v>0</v>
      </c>
      <c r="CL27" s="21">
        <f t="shared" ca="1" si="21"/>
        <v>0</v>
      </c>
      <c r="CM27" s="22">
        <f t="shared" ca="1" si="26"/>
        <v>2132801.2200000002</v>
      </c>
      <c r="CN27" s="21">
        <f t="shared" ca="1" si="22"/>
        <v>0</v>
      </c>
      <c r="CO27" s="21">
        <f t="shared" ca="1" si="22"/>
        <v>2132801.2200000002</v>
      </c>
      <c r="CP27" s="22">
        <f t="shared" ca="1" si="27"/>
        <v>705328633.49000001</v>
      </c>
      <c r="CQ27" s="21">
        <f t="shared" ca="1" si="23"/>
        <v>0</v>
      </c>
      <c r="CR27" s="21">
        <f t="shared" ca="1" si="23"/>
        <v>705328633.49000001</v>
      </c>
      <c r="CS27" s="21">
        <f t="shared" ca="1" si="23"/>
        <v>832767.66</v>
      </c>
      <c r="CT27" s="21">
        <f t="shared" ca="1" si="23"/>
        <v>0</v>
      </c>
      <c r="CU27" s="21">
        <f t="shared" ca="1" si="23"/>
        <v>0</v>
      </c>
      <c r="CV27" s="22">
        <f t="shared" ca="1" si="9"/>
        <v>749209357.34000003</v>
      </c>
    </row>
    <row r="28" spans="1:100" ht="12.75" customHeight="1" x14ac:dyDescent="0.3">
      <c r="A28" s="64" t="s">
        <v>188</v>
      </c>
      <c r="B28" s="20">
        <v>1031</v>
      </c>
      <c r="C28" s="65" t="s">
        <v>147</v>
      </c>
      <c r="D28" s="22">
        <f t="shared" ca="1" si="24"/>
        <v>8865842.1300000008</v>
      </c>
      <c r="E28" s="21">
        <f t="shared" ca="1" si="18"/>
        <v>390628.21</v>
      </c>
      <c r="F28" s="21">
        <f t="shared" ca="1" si="18"/>
        <v>1543833.51</v>
      </c>
      <c r="G28" s="21">
        <f t="shared" ca="1" si="18"/>
        <v>6931380.4100000001</v>
      </c>
      <c r="H28" s="21">
        <f t="shared" ca="1" si="18"/>
        <v>0</v>
      </c>
      <c r="I28" s="21">
        <f t="shared" ca="1" si="18"/>
        <v>27957.85</v>
      </c>
      <c r="J28" s="21">
        <f t="shared" ca="1" si="18"/>
        <v>0</v>
      </c>
      <c r="K28" s="21">
        <f t="shared" ca="1" si="18"/>
        <v>0</v>
      </c>
      <c r="L28" s="21">
        <f t="shared" ca="1" si="18"/>
        <v>0</v>
      </c>
      <c r="M28" s="21">
        <f t="shared" ca="1" si="18"/>
        <v>0</v>
      </c>
      <c r="N28" s="21">
        <f t="shared" ca="1" si="18"/>
        <v>0</v>
      </c>
      <c r="O28" s="21">
        <f t="shared" ca="1" si="18"/>
        <v>391546.02</v>
      </c>
      <c r="P28" s="21">
        <f t="shared" ca="1" si="18"/>
        <v>0</v>
      </c>
      <c r="Q28" s="21">
        <f t="shared" ca="1" si="18"/>
        <v>0</v>
      </c>
      <c r="R28" s="21">
        <f t="shared" ca="1" si="18"/>
        <v>0</v>
      </c>
      <c r="S28" s="21">
        <f t="shared" ca="1" si="18"/>
        <v>0</v>
      </c>
      <c r="T28" s="21">
        <f t="shared" ca="1" si="18"/>
        <v>0</v>
      </c>
      <c r="U28" s="21">
        <f t="shared" ca="1" si="19"/>
        <v>0</v>
      </c>
      <c r="V28" s="21">
        <f t="shared" ca="1" si="19"/>
        <v>35256.980000000003</v>
      </c>
      <c r="W28" s="21">
        <f t="shared" ca="1" si="19"/>
        <v>244829.88</v>
      </c>
      <c r="X28" s="21">
        <f t="shared" ca="1" si="19"/>
        <v>0</v>
      </c>
      <c r="Y28" s="21">
        <f t="shared" ca="1" si="19"/>
        <v>129221.27</v>
      </c>
      <c r="Z28" s="21">
        <f t="shared" ca="1" si="19"/>
        <v>3897855.8</v>
      </c>
      <c r="AA28" s="21">
        <f t="shared" ca="1" si="19"/>
        <v>0</v>
      </c>
      <c r="AB28" s="21">
        <f t="shared" ca="1" si="19"/>
        <v>0</v>
      </c>
      <c r="AC28" s="21">
        <f t="shared" ca="1" si="19"/>
        <v>6</v>
      </c>
      <c r="AD28" s="21">
        <f t="shared" ca="1" si="19"/>
        <v>80.58</v>
      </c>
      <c r="AE28" s="21">
        <f t="shared" ca="1" si="19"/>
        <v>0</v>
      </c>
      <c r="AF28" s="21">
        <f t="shared" ca="1" si="19"/>
        <v>0</v>
      </c>
      <c r="AG28" s="21">
        <f t="shared" ca="1" si="19"/>
        <v>0</v>
      </c>
      <c r="AH28" s="21">
        <f t="shared" ca="1" si="19"/>
        <v>0</v>
      </c>
      <c r="AI28" s="21">
        <f t="shared" ca="1" si="19"/>
        <v>0</v>
      </c>
      <c r="AJ28" s="21">
        <f t="shared" ca="1" si="15"/>
        <v>1911495.54</v>
      </c>
      <c r="AK28" s="21">
        <f t="shared" ca="1" si="15"/>
        <v>0</v>
      </c>
      <c r="AL28" s="21">
        <f t="shared" ca="1" si="15"/>
        <v>0</v>
      </c>
      <c r="AM28" s="21">
        <f t="shared" ca="1" si="15"/>
        <v>74318.100000000006</v>
      </c>
      <c r="AN28" s="21">
        <f t="shared" ca="1" si="15"/>
        <v>0</v>
      </c>
      <c r="AO28" s="21">
        <f t="shared" ca="1" si="15"/>
        <v>0</v>
      </c>
      <c r="AP28" s="21">
        <f t="shared" ca="1" si="15"/>
        <v>0</v>
      </c>
      <c r="AQ28" s="21">
        <f t="shared" ca="1" si="15"/>
        <v>0</v>
      </c>
      <c r="AR28" s="21">
        <f t="shared" ca="1" si="15"/>
        <v>0</v>
      </c>
      <c r="AS28" s="21">
        <f t="shared" ca="1" si="15"/>
        <v>0</v>
      </c>
      <c r="AT28" s="21">
        <f t="shared" ca="1" si="15"/>
        <v>0</v>
      </c>
      <c r="AU28" s="21">
        <f t="shared" ca="1" si="15"/>
        <v>0</v>
      </c>
      <c r="AV28" s="21">
        <f t="shared" ca="1" si="15"/>
        <v>0</v>
      </c>
      <c r="AW28" s="21">
        <f t="shared" ca="1" si="15"/>
        <v>0</v>
      </c>
      <c r="AX28" s="21">
        <f t="shared" ca="1" si="15"/>
        <v>0</v>
      </c>
      <c r="AY28" s="21">
        <f t="shared" ca="1" si="15"/>
        <v>0</v>
      </c>
      <c r="AZ28" s="21">
        <f t="shared" ca="1" si="20"/>
        <v>0</v>
      </c>
      <c r="BA28" s="21">
        <f t="shared" ca="1" si="20"/>
        <v>0</v>
      </c>
      <c r="BB28" s="21">
        <f t="shared" ca="1" si="20"/>
        <v>0</v>
      </c>
      <c r="BC28" s="21">
        <f t="shared" ca="1" si="20"/>
        <v>0</v>
      </c>
      <c r="BD28" s="21">
        <f t="shared" ca="1" si="20"/>
        <v>700.51</v>
      </c>
      <c r="BE28" s="21">
        <f t="shared" ca="1" si="20"/>
        <v>0</v>
      </c>
      <c r="BF28" s="21">
        <f t="shared" ca="1" si="20"/>
        <v>0</v>
      </c>
      <c r="BG28" s="21">
        <f t="shared" ca="1" si="20"/>
        <v>0</v>
      </c>
      <c r="BH28" s="21">
        <f t="shared" ca="1" si="20"/>
        <v>0</v>
      </c>
      <c r="BI28" s="21">
        <f t="shared" ca="1" si="20"/>
        <v>0</v>
      </c>
      <c r="BJ28" s="21">
        <f t="shared" ca="1" si="20"/>
        <v>0</v>
      </c>
      <c r="BK28" s="21">
        <f t="shared" ca="1" si="20"/>
        <v>0</v>
      </c>
      <c r="BL28" s="21">
        <f t="shared" ca="1" si="20"/>
        <v>0</v>
      </c>
      <c r="BM28" s="21">
        <f t="shared" ca="1" si="20"/>
        <v>0</v>
      </c>
      <c r="BN28" s="21">
        <f t="shared" ca="1" si="20"/>
        <v>1168.46</v>
      </c>
      <c r="BO28" s="21">
        <f t="shared" ca="1" si="20"/>
        <v>0</v>
      </c>
      <c r="BP28" s="21">
        <f t="shared" ca="1" si="16"/>
        <v>3582.84</v>
      </c>
      <c r="BQ28" s="21">
        <f t="shared" ca="1" si="16"/>
        <v>0</v>
      </c>
      <c r="BR28" s="21">
        <f t="shared" ca="1" si="16"/>
        <v>289.8</v>
      </c>
      <c r="BS28" s="21">
        <f t="shared" ca="1" si="16"/>
        <v>1942.99</v>
      </c>
      <c r="BT28" s="21">
        <f t="shared" ca="1" si="16"/>
        <v>0</v>
      </c>
      <c r="BU28" s="21">
        <f t="shared" ca="1" si="16"/>
        <v>0</v>
      </c>
      <c r="BV28" s="21">
        <f t="shared" ca="1" si="16"/>
        <v>0</v>
      </c>
      <c r="BW28" s="21">
        <f t="shared" ca="1" si="16"/>
        <v>0</v>
      </c>
      <c r="BX28" s="21">
        <f t="shared" ca="1" si="16"/>
        <v>0</v>
      </c>
      <c r="BY28" s="21">
        <f t="shared" ca="1" si="16"/>
        <v>0</v>
      </c>
      <c r="BZ28" s="21">
        <f t="shared" ca="1" si="16"/>
        <v>0</v>
      </c>
      <c r="CA28" s="21">
        <f t="shared" ca="1" si="16"/>
        <v>0</v>
      </c>
      <c r="CB28" s="21">
        <f t="shared" ca="1" si="16"/>
        <v>0</v>
      </c>
      <c r="CC28" s="21">
        <f t="shared" ca="1" si="16"/>
        <v>0</v>
      </c>
      <c r="CD28" s="21">
        <f t="shared" ca="1" si="16"/>
        <v>0</v>
      </c>
      <c r="CE28" s="21">
        <f t="shared" ca="1" si="16"/>
        <v>0</v>
      </c>
      <c r="CF28" s="21">
        <f t="shared" ca="1" si="16"/>
        <v>0</v>
      </c>
      <c r="CG28" s="21">
        <f t="shared" ca="1" si="17"/>
        <v>0</v>
      </c>
      <c r="CH28" s="21">
        <f t="shared" ca="1" si="17"/>
        <v>0</v>
      </c>
      <c r="CI28" s="21">
        <f t="shared" ca="1" si="17"/>
        <v>0</v>
      </c>
      <c r="CJ28" s="22">
        <f t="shared" ca="1" si="25"/>
        <v>0</v>
      </c>
      <c r="CK28" s="21">
        <f t="shared" ca="1" si="21"/>
        <v>0</v>
      </c>
      <c r="CL28" s="21">
        <f t="shared" ca="1" si="21"/>
        <v>0</v>
      </c>
      <c r="CM28" s="22">
        <f t="shared" ca="1" si="26"/>
        <v>0</v>
      </c>
      <c r="CN28" s="21">
        <f t="shared" ca="1" si="22"/>
        <v>0</v>
      </c>
      <c r="CO28" s="21">
        <f t="shared" ca="1" si="22"/>
        <v>0</v>
      </c>
      <c r="CP28" s="22">
        <f t="shared" ca="1" si="27"/>
        <v>0</v>
      </c>
      <c r="CQ28" s="21">
        <f t="shared" ca="1" si="23"/>
        <v>0</v>
      </c>
      <c r="CR28" s="21">
        <f t="shared" ca="1" si="23"/>
        <v>0</v>
      </c>
      <c r="CS28" s="21">
        <f t="shared" ca="1" si="23"/>
        <v>4496.3500000000004</v>
      </c>
      <c r="CT28" s="21">
        <f t="shared" ca="1" si="23"/>
        <v>0</v>
      </c>
      <c r="CU28" s="21">
        <f t="shared" ca="1" si="23"/>
        <v>0</v>
      </c>
      <c r="CV28" s="22">
        <f t="shared" ca="1" si="9"/>
        <v>15590591.1</v>
      </c>
    </row>
    <row r="29" spans="1:100" ht="12.75" customHeight="1" x14ac:dyDescent="0.3">
      <c r="A29" s="64" t="s">
        <v>190</v>
      </c>
      <c r="B29" s="20">
        <v>1032</v>
      </c>
      <c r="C29" s="65" t="s">
        <v>147</v>
      </c>
      <c r="D29" s="22">
        <f t="shared" ca="1" si="24"/>
        <v>121622578.54800001</v>
      </c>
      <c r="E29" s="21">
        <f t="shared" ca="1" si="18"/>
        <v>13742853.69870249</v>
      </c>
      <c r="F29" s="21">
        <f t="shared" ca="1" si="18"/>
        <v>74264397.96540302</v>
      </c>
      <c r="G29" s="21">
        <f t="shared" ca="1" si="18"/>
        <v>33615326.883894496</v>
      </c>
      <c r="H29" s="21">
        <f t="shared" ca="1" si="18"/>
        <v>39497962.895899996</v>
      </c>
      <c r="I29" s="21">
        <f t="shared" ca="1" si="18"/>
        <v>1541934.7899999998</v>
      </c>
      <c r="J29" s="21">
        <f t="shared" ca="1" si="18"/>
        <v>0</v>
      </c>
      <c r="K29" s="21">
        <f t="shared" ca="1" si="18"/>
        <v>0</v>
      </c>
      <c r="L29" s="21">
        <f t="shared" ca="1" si="18"/>
        <v>0</v>
      </c>
      <c r="M29" s="21">
        <f t="shared" ca="1" si="18"/>
        <v>0</v>
      </c>
      <c r="N29" s="21">
        <f t="shared" ca="1" si="18"/>
        <v>0</v>
      </c>
      <c r="O29" s="21">
        <f t="shared" ca="1" si="18"/>
        <v>5409017.7500000019</v>
      </c>
      <c r="P29" s="21">
        <f t="shared" ca="1" si="18"/>
        <v>0</v>
      </c>
      <c r="Q29" s="21">
        <f t="shared" ca="1" si="18"/>
        <v>0</v>
      </c>
      <c r="R29" s="21">
        <f t="shared" ca="1" si="18"/>
        <v>0</v>
      </c>
      <c r="S29" s="21">
        <f t="shared" ca="1" si="18"/>
        <v>0</v>
      </c>
      <c r="T29" s="21">
        <f t="shared" ca="1" si="18"/>
        <v>466339825</v>
      </c>
      <c r="U29" s="21">
        <f t="shared" ca="1" si="19"/>
        <v>29901.5</v>
      </c>
      <c r="V29" s="21">
        <f t="shared" ca="1" si="19"/>
        <v>965150.84</v>
      </c>
      <c r="W29" s="21">
        <f t="shared" ca="1" si="19"/>
        <v>9762998.0700000003</v>
      </c>
      <c r="X29" s="21">
        <f t="shared" ca="1" si="19"/>
        <v>0</v>
      </c>
      <c r="Y29" s="21">
        <f t="shared" ca="1" si="19"/>
        <v>204710.86</v>
      </c>
      <c r="Z29" s="21">
        <f t="shared" ca="1" si="19"/>
        <v>22078025.18</v>
      </c>
      <c r="AA29" s="21">
        <f t="shared" ca="1" si="19"/>
        <v>0</v>
      </c>
      <c r="AB29" s="21">
        <f t="shared" ca="1" si="19"/>
        <v>0</v>
      </c>
      <c r="AC29" s="21">
        <f t="shared" ca="1" si="19"/>
        <v>483412.33999999991</v>
      </c>
      <c r="AD29" s="21">
        <f t="shared" ca="1" si="19"/>
        <v>10249277.5747</v>
      </c>
      <c r="AE29" s="21">
        <f t="shared" ca="1" si="19"/>
        <v>0</v>
      </c>
      <c r="AF29" s="21">
        <f t="shared" ca="1" si="19"/>
        <v>0</v>
      </c>
      <c r="AG29" s="21">
        <f t="shared" ca="1" si="19"/>
        <v>0</v>
      </c>
      <c r="AH29" s="21">
        <f t="shared" ca="1" si="19"/>
        <v>0</v>
      </c>
      <c r="AI29" s="21">
        <f t="shared" ca="1" si="19"/>
        <v>0</v>
      </c>
      <c r="AJ29" s="21">
        <f t="shared" ca="1" si="15"/>
        <v>2837494.12</v>
      </c>
      <c r="AK29" s="21">
        <f t="shared" ca="1" si="15"/>
        <v>100</v>
      </c>
      <c r="AL29" s="21">
        <f t="shared" ca="1" si="15"/>
        <v>0</v>
      </c>
      <c r="AM29" s="21">
        <f t="shared" ca="1" si="15"/>
        <v>0</v>
      </c>
      <c r="AN29" s="21">
        <f t="shared" ca="1" si="15"/>
        <v>2247</v>
      </c>
      <c r="AO29" s="21">
        <f t="shared" ca="1" si="15"/>
        <v>0</v>
      </c>
      <c r="AP29" s="21">
        <f t="shared" ca="1" si="15"/>
        <v>581.79</v>
      </c>
      <c r="AQ29" s="21">
        <f t="shared" ca="1" si="15"/>
        <v>0</v>
      </c>
      <c r="AR29" s="21">
        <f t="shared" ca="1" si="15"/>
        <v>0</v>
      </c>
      <c r="AS29" s="21">
        <f t="shared" ca="1" si="15"/>
        <v>0</v>
      </c>
      <c r="AT29" s="21">
        <f t="shared" ca="1" si="15"/>
        <v>173318110.46540004</v>
      </c>
      <c r="AU29" s="21">
        <f t="shared" ca="1" si="15"/>
        <v>12245348.790899998</v>
      </c>
      <c r="AV29" s="21">
        <f t="shared" ca="1" si="15"/>
        <v>24988709.591800001</v>
      </c>
      <c r="AW29" s="21">
        <f t="shared" ca="1" si="15"/>
        <v>0</v>
      </c>
      <c r="AX29" s="21">
        <f t="shared" ca="1" si="15"/>
        <v>12375655.780899992</v>
      </c>
      <c r="AY29" s="21">
        <f t="shared" ca="1" si="15"/>
        <v>0</v>
      </c>
      <c r="AZ29" s="21">
        <f t="shared" ca="1" si="20"/>
        <v>0</v>
      </c>
      <c r="BA29" s="21">
        <f t="shared" ca="1" si="20"/>
        <v>0</v>
      </c>
      <c r="BB29" s="21">
        <f t="shared" ca="1" si="20"/>
        <v>0</v>
      </c>
      <c r="BC29" s="21">
        <f t="shared" ca="1" si="20"/>
        <v>0</v>
      </c>
      <c r="BD29" s="21">
        <f t="shared" ca="1" si="20"/>
        <v>6308888.7069999995</v>
      </c>
      <c r="BE29" s="21">
        <f t="shared" ca="1" si="20"/>
        <v>0</v>
      </c>
      <c r="BF29" s="21">
        <f t="shared" ca="1" si="20"/>
        <v>0</v>
      </c>
      <c r="BG29" s="21">
        <f t="shared" ca="1" si="20"/>
        <v>0</v>
      </c>
      <c r="BH29" s="21">
        <f t="shared" ca="1" si="20"/>
        <v>0</v>
      </c>
      <c r="BI29" s="21">
        <f t="shared" ca="1" si="20"/>
        <v>0</v>
      </c>
      <c r="BJ29" s="21">
        <f t="shared" ca="1" si="20"/>
        <v>0</v>
      </c>
      <c r="BK29" s="21">
        <f t="shared" ca="1" si="20"/>
        <v>0</v>
      </c>
      <c r="BL29" s="21">
        <f t="shared" ca="1" si="20"/>
        <v>0</v>
      </c>
      <c r="BM29" s="21">
        <f t="shared" ca="1" si="20"/>
        <v>0</v>
      </c>
      <c r="BN29" s="21">
        <f t="shared" ca="1" si="20"/>
        <v>765100.16999999993</v>
      </c>
      <c r="BO29" s="21">
        <f t="shared" ca="1" si="20"/>
        <v>0</v>
      </c>
      <c r="BP29" s="21">
        <f t="shared" ca="1" si="16"/>
        <v>55109168.396500006</v>
      </c>
      <c r="BQ29" s="21">
        <f t="shared" ca="1" si="16"/>
        <v>850629.35000000009</v>
      </c>
      <c r="BR29" s="21">
        <f t="shared" ca="1" si="16"/>
        <v>484018704.02000004</v>
      </c>
      <c r="BS29" s="21">
        <f t="shared" ca="1" si="16"/>
        <v>26994464.780000009</v>
      </c>
      <c r="BT29" s="21">
        <f t="shared" ca="1" si="16"/>
        <v>0</v>
      </c>
      <c r="BU29" s="21">
        <f t="shared" ca="1" si="16"/>
        <v>0</v>
      </c>
      <c r="BV29" s="21">
        <f t="shared" ca="1" si="16"/>
        <v>487542.55</v>
      </c>
      <c r="BW29" s="21">
        <f t="shared" ca="1" si="16"/>
        <v>0</v>
      </c>
      <c r="BX29" s="21">
        <f t="shared" ca="1" si="16"/>
        <v>1134411.05</v>
      </c>
      <c r="BY29" s="21">
        <f t="shared" ca="1" si="16"/>
        <v>0</v>
      </c>
      <c r="BZ29" s="21">
        <f t="shared" ca="1" si="16"/>
        <v>0</v>
      </c>
      <c r="CA29" s="21">
        <f t="shared" ca="1" si="16"/>
        <v>10864386.01</v>
      </c>
      <c r="CB29" s="21">
        <f t="shared" ca="1" si="16"/>
        <v>266097644.40000001</v>
      </c>
      <c r="CC29" s="21">
        <f t="shared" ca="1" si="16"/>
        <v>1756784.29</v>
      </c>
      <c r="CD29" s="21">
        <f t="shared" ca="1" si="16"/>
        <v>0</v>
      </c>
      <c r="CE29" s="21">
        <f t="shared" ca="1" si="16"/>
        <v>0</v>
      </c>
      <c r="CF29" s="21">
        <f t="shared" ca="1" si="16"/>
        <v>2952866.38</v>
      </c>
      <c r="CG29" s="21">
        <f t="shared" ca="1" si="17"/>
        <v>113924427.54000001</v>
      </c>
      <c r="CH29" s="21">
        <f t="shared" ca="1" si="17"/>
        <v>20345351.010000002</v>
      </c>
      <c r="CI29" s="21">
        <f t="shared" ca="1" si="17"/>
        <v>0</v>
      </c>
      <c r="CJ29" s="22">
        <f t="shared" ca="1" si="25"/>
        <v>104937155.2300114</v>
      </c>
      <c r="CK29" s="21">
        <f t="shared" ca="1" si="21"/>
        <v>0</v>
      </c>
      <c r="CL29" s="21">
        <f t="shared" ca="1" si="21"/>
        <v>0</v>
      </c>
      <c r="CM29" s="22">
        <f t="shared" ca="1" si="26"/>
        <v>5318814.9499999974</v>
      </c>
      <c r="CN29" s="21">
        <f t="shared" ca="1" si="22"/>
        <v>112031.42000000001</v>
      </c>
      <c r="CO29" s="21">
        <f t="shared" ca="1" si="22"/>
        <v>5206783.5299999975</v>
      </c>
      <c r="CP29" s="22">
        <f t="shared" ca="1" si="27"/>
        <v>99618340.280011401</v>
      </c>
      <c r="CQ29" s="21">
        <f t="shared" ca="1" si="23"/>
        <v>1658056.13</v>
      </c>
      <c r="CR29" s="21">
        <f t="shared" ca="1" si="23"/>
        <v>97960284.150011405</v>
      </c>
      <c r="CS29" s="21">
        <f t="shared" ca="1" si="23"/>
        <v>1276441.0399999991</v>
      </c>
      <c r="CT29" s="21">
        <f t="shared" ca="1" si="23"/>
        <v>0</v>
      </c>
      <c r="CU29" s="21">
        <f t="shared" ca="1" si="23"/>
        <v>0</v>
      </c>
      <c r="CV29" s="22">
        <f t="shared" ca="1" si="9"/>
        <v>2001777007.8111115</v>
      </c>
    </row>
    <row r="30" spans="1:100" ht="12.75" customHeight="1" x14ac:dyDescent="0.3">
      <c r="A30" s="64" t="s">
        <v>192</v>
      </c>
      <c r="B30" s="20">
        <v>1034</v>
      </c>
      <c r="C30" s="65" t="s">
        <v>147</v>
      </c>
      <c r="D30" s="22">
        <f t="shared" ca="1" si="24"/>
        <v>1539556.6799999988</v>
      </c>
      <c r="E30" s="21">
        <f t="shared" ca="1" si="18"/>
        <v>533358.06887111033</v>
      </c>
      <c r="F30" s="21">
        <f t="shared" ca="1" si="18"/>
        <v>493109.80556444422</v>
      </c>
      <c r="G30" s="21">
        <f t="shared" ca="1" si="18"/>
        <v>513088.80556444422</v>
      </c>
      <c r="H30" s="21">
        <f t="shared" ca="1" si="18"/>
        <v>408147.22000000009</v>
      </c>
      <c r="I30" s="21">
        <f t="shared" ca="1" si="18"/>
        <v>771075.23000000056</v>
      </c>
      <c r="J30" s="21">
        <f t="shared" ca="1" si="18"/>
        <v>0</v>
      </c>
      <c r="K30" s="21">
        <f t="shared" ca="1" si="18"/>
        <v>0</v>
      </c>
      <c r="L30" s="21">
        <f t="shared" ca="1" si="18"/>
        <v>0</v>
      </c>
      <c r="M30" s="21">
        <f t="shared" ca="1" si="18"/>
        <v>0</v>
      </c>
      <c r="N30" s="21">
        <f t="shared" ca="1" si="18"/>
        <v>0</v>
      </c>
      <c r="O30" s="21">
        <f t="shared" ca="1" si="18"/>
        <v>35822.97</v>
      </c>
      <c r="P30" s="21">
        <f t="shared" ca="1" si="18"/>
        <v>0</v>
      </c>
      <c r="Q30" s="21">
        <f t="shared" ca="1" si="18"/>
        <v>390278.38</v>
      </c>
      <c r="R30" s="21">
        <f t="shared" ca="1" si="18"/>
        <v>0</v>
      </c>
      <c r="S30" s="21">
        <f t="shared" ca="1" si="18"/>
        <v>0</v>
      </c>
      <c r="T30" s="21">
        <f t="shared" ca="1" si="18"/>
        <v>155463831.73563591</v>
      </c>
      <c r="U30" s="21">
        <f t="shared" ca="1" si="19"/>
        <v>3046410.9198193601</v>
      </c>
      <c r="V30" s="21">
        <f t="shared" ca="1" si="19"/>
        <v>15165359.189999932</v>
      </c>
      <c r="W30" s="21">
        <f t="shared" ca="1" si="19"/>
        <v>51259546.899999768</v>
      </c>
      <c r="X30" s="21">
        <f t="shared" ca="1" si="19"/>
        <v>0</v>
      </c>
      <c r="Y30" s="21">
        <f t="shared" ca="1" si="19"/>
        <v>63413.05</v>
      </c>
      <c r="Z30" s="21">
        <f t="shared" ca="1" si="19"/>
        <v>74960.740000000005</v>
      </c>
      <c r="AA30" s="21">
        <f t="shared" ca="1" si="19"/>
        <v>0</v>
      </c>
      <c r="AB30" s="21">
        <f t="shared" ca="1" si="19"/>
        <v>0</v>
      </c>
      <c r="AC30" s="21">
        <f t="shared" ca="1" si="19"/>
        <v>174472.22999999998</v>
      </c>
      <c r="AD30" s="21">
        <f t="shared" ca="1" si="19"/>
        <v>41205.839999999982</v>
      </c>
      <c r="AE30" s="21">
        <f t="shared" ca="1" si="19"/>
        <v>0</v>
      </c>
      <c r="AF30" s="21">
        <f t="shared" ca="1" si="19"/>
        <v>0</v>
      </c>
      <c r="AG30" s="21">
        <f t="shared" ca="1" si="19"/>
        <v>0</v>
      </c>
      <c r="AH30" s="21">
        <f t="shared" ca="1" si="19"/>
        <v>0</v>
      </c>
      <c r="AI30" s="21">
        <f t="shared" ca="1" si="19"/>
        <v>0</v>
      </c>
      <c r="AJ30" s="21">
        <f t="shared" ca="1" si="15"/>
        <v>1569357</v>
      </c>
      <c r="AK30" s="21">
        <f t="shared" ca="1" si="15"/>
        <v>149393.2999999999</v>
      </c>
      <c r="AL30" s="21">
        <f t="shared" ca="1" si="15"/>
        <v>0</v>
      </c>
      <c r="AM30" s="21">
        <f t="shared" ca="1" si="15"/>
        <v>0</v>
      </c>
      <c r="AN30" s="21">
        <f t="shared" ca="1" si="15"/>
        <v>0</v>
      </c>
      <c r="AO30" s="21">
        <f t="shared" ca="1" si="15"/>
        <v>0</v>
      </c>
      <c r="AP30" s="21">
        <f t="shared" ca="1" si="15"/>
        <v>1681371.42</v>
      </c>
      <c r="AQ30" s="21">
        <f t="shared" ca="1" si="15"/>
        <v>0</v>
      </c>
      <c r="AR30" s="21">
        <f t="shared" ca="1" si="15"/>
        <v>0</v>
      </c>
      <c r="AS30" s="21">
        <f t="shared" ca="1" si="15"/>
        <v>0</v>
      </c>
      <c r="AT30" s="21">
        <f t="shared" ca="1" si="15"/>
        <v>9155307.4800000023</v>
      </c>
      <c r="AU30" s="21">
        <f t="shared" ca="1" si="15"/>
        <v>244036.6100000001</v>
      </c>
      <c r="AV30" s="21">
        <f t="shared" ca="1" si="15"/>
        <v>478734.92000000004</v>
      </c>
      <c r="AW30" s="21">
        <f t="shared" ca="1" si="15"/>
        <v>0</v>
      </c>
      <c r="AX30" s="21">
        <f t="shared" ca="1" si="15"/>
        <v>235166.00000000003</v>
      </c>
      <c r="AY30" s="21">
        <f t="shared" ca="1" si="15"/>
        <v>0</v>
      </c>
      <c r="AZ30" s="21">
        <f t="shared" ca="1" si="20"/>
        <v>0</v>
      </c>
      <c r="BA30" s="21">
        <f t="shared" ca="1" si="20"/>
        <v>0</v>
      </c>
      <c r="BB30" s="21">
        <f t="shared" ca="1" si="20"/>
        <v>0</v>
      </c>
      <c r="BC30" s="21">
        <f t="shared" ca="1" si="20"/>
        <v>0</v>
      </c>
      <c r="BD30" s="21">
        <f t="shared" ca="1" si="20"/>
        <v>1103045.1699999995</v>
      </c>
      <c r="BE30" s="21">
        <f t="shared" ca="1" si="20"/>
        <v>0</v>
      </c>
      <c r="BF30" s="21">
        <f t="shared" ca="1" si="20"/>
        <v>0</v>
      </c>
      <c r="BG30" s="21">
        <f t="shared" ca="1" si="20"/>
        <v>0</v>
      </c>
      <c r="BH30" s="21">
        <f t="shared" ca="1" si="20"/>
        <v>0</v>
      </c>
      <c r="BI30" s="21">
        <f t="shared" ca="1" si="20"/>
        <v>0</v>
      </c>
      <c r="BJ30" s="21">
        <f t="shared" ca="1" si="20"/>
        <v>0</v>
      </c>
      <c r="BK30" s="21">
        <f t="shared" ca="1" si="20"/>
        <v>0</v>
      </c>
      <c r="BL30" s="21">
        <f t="shared" ca="1" si="20"/>
        <v>0</v>
      </c>
      <c r="BM30" s="21">
        <f t="shared" ca="1" si="20"/>
        <v>0</v>
      </c>
      <c r="BN30" s="21">
        <f t="shared" ca="1" si="20"/>
        <v>330838.51999999984</v>
      </c>
      <c r="BO30" s="21">
        <f t="shared" ca="1" si="20"/>
        <v>0</v>
      </c>
      <c r="BP30" s="21">
        <f t="shared" ca="1" si="16"/>
        <v>1544421.6499999997</v>
      </c>
      <c r="BQ30" s="21">
        <f t="shared" ca="1" si="16"/>
        <v>0</v>
      </c>
      <c r="BR30" s="21">
        <f t="shared" ca="1" si="16"/>
        <v>1641819.1800000002</v>
      </c>
      <c r="BS30" s="21">
        <f t="shared" ca="1" si="16"/>
        <v>1344737.92</v>
      </c>
      <c r="BT30" s="21">
        <f t="shared" ca="1" si="16"/>
        <v>0</v>
      </c>
      <c r="BU30" s="21">
        <f t="shared" ca="1" si="16"/>
        <v>0</v>
      </c>
      <c r="BV30" s="21">
        <f t="shared" ca="1" si="16"/>
        <v>0</v>
      </c>
      <c r="BW30" s="21">
        <f t="shared" ca="1" si="16"/>
        <v>0</v>
      </c>
      <c r="BX30" s="21">
        <f t="shared" ca="1" si="16"/>
        <v>0</v>
      </c>
      <c r="BY30" s="21">
        <f t="shared" ca="1" si="16"/>
        <v>0</v>
      </c>
      <c r="BZ30" s="21">
        <f t="shared" ca="1" si="16"/>
        <v>0</v>
      </c>
      <c r="CA30" s="21">
        <f t="shared" ca="1" si="16"/>
        <v>0</v>
      </c>
      <c r="CB30" s="21">
        <f t="shared" ca="1" si="16"/>
        <v>0</v>
      </c>
      <c r="CC30" s="21">
        <f t="shared" ca="1" si="16"/>
        <v>0</v>
      </c>
      <c r="CD30" s="21">
        <f t="shared" ca="1" si="16"/>
        <v>0</v>
      </c>
      <c r="CE30" s="21">
        <f t="shared" ca="1" si="16"/>
        <v>0</v>
      </c>
      <c r="CF30" s="21">
        <f t="shared" ca="1" si="16"/>
        <v>0</v>
      </c>
      <c r="CG30" s="21">
        <f t="shared" ca="1" si="17"/>
        <v>0</v>
      </c>
      <c r="CH30" s="21">
        <f t="shared" ca="1" si="17"/>
        <v>0</v>
      </c>
      <c r="CI30" s="21">
        <f t="shared" ca="1" si="17"/>
        <v>0</v>
      </c>
      <c r="CJ30" s="22">
        <f t="shared" ca="1" si="25"/>
        <v>16869364.410000004</v>
      </c>
      <c r="CK30" s="21">
        <f t="shared" ca="1" si="21"/>
        <v>0</v>
      </c>
      <c r="CL30" s="21">
        <f t="shared" ca="1" si="21"/>
        <v>0</v>
      </c>
      <c r="CM30" s="22">
        <f t="shared" ca="1" si="26"/>
        <v>0</v>
      </c>
      <c r="CN30" s="21">
        <f t="shared" ca="1" si="22"/>
        <v>0</v>
      </c>
      <c r="CO30" s="21">
        <f t="shared" ca="1" si="22"/>
        <v>0</v>
      </c>
      <c r="CP30" s="22">
        <f t="shared" ca="1" si="27"/>
        <v>16869364.410000004</v>
      </c>
      <c r="CQ30" s="21">
        <f t="shared" ca="1" si="23"/>
        <v>0</v>
      </c>
      <c r="CR30" s="21">
        <f t="shared" ca="1" si="23"/>
        <v>16869364.410000004</v>
      </c>
      <c r="CS30" s="21">
        <f t="shared" ca="1" si="23"/>
        <v>0</v>
      </c>
      <c r="CT30" s="21">
        <f t="shared" ca="1" si="23"/>
        <v>0</v>
      </c>
      <c r="CU30" s="21">
        <f t="shared" ca="1" si="23"/>
        <v>0</v>
      </c>
      <c r="CV30" s="22">
        <f t="shared" ca="1" si="9"/>
        <v>264781674.66545498</v>
      </c>
    </row>
    <row r="31" spans="1:100" ht="12.75" customHeight="1" x14ac:dyDescent="0.3">
      <c r="A31" s="64" t="s">
        <v>194</v>
      </c>
      <c r="B31" s="20">
        <v>1035</v>
      </c>
      <c r="C31" s="65" t="s">
        <v>147</v>
      </c>
      <c r="D31" s="22">
        <f t="shared" ca="1" si="24"/>
        <v>61045878.83029601</v>
      </c>
      <c r="E31" s="21">
        <f t="shared" ca="1" si="18"/>
        <v>510607.33064100001</v>
      </c>
      <c r="F31" s="21">
        <f t="shared" ca="1" si="18"/>
        <v>551733.63876800006</v>
      </c>
      <c r="G31" s="21">
        <f t="shared" ca="1" si="18"/>
        <v>59983537.860887006</v>
      </c>
      <c r="H31" s="21">
        <f t="shared" ca="1" si="18"/>
        <v>17046590.768201999</v>
      </c>
      <c r="I31" s="21">
        <f t="shared" ca="1" si="18"/>
        <v>8107730.5</v>
      </c>
      <c r="J31" s="21">
        <f t="shared" ca="1" si="18"/>
        <v>0</v>
      </c>
      <c r="K31" s="21">
        <f t="shared" ca="1" si="18"/>
        <v>-25391.73</v>
      </c>
      <c r="L31" s="21">
        <f t="shared" ca="1" si="18"/>
        <v>0</v>
      </c>
      <c r="M31" s="21">
        <f t="shared" ca="1" si="18"/>
        <v>0</v>
      </c>
      <c r="N31" s="21">
        <f t="shared" ca="1" si="18"/>
        <v>0</v>
      </c>
      <c r="O31" s="21">
        <f t="shared" ca="1" si="18"/>
        <v>886772.06399599998</v>
      </c>
      <c r="P31" s="21">
        <f t="shared" ca="1" si="18"/>
        <v>0</v>
      </c>
      <c r="Q31" s="21">
        <f t="shared" ca="1" si="18"/>
        <v>952355.58915000001</v>
      </c>
      <c r="R31" s="21">
        <f t="shared" ca="1" si="18"/>
        <v>0</v>
      </c>
      <c r="S31" s="21">
        <f t="shared" ca="1" si="18"/>
        <v>0</v>
      </c>
      <c r="T31" s="21">
        <f t="shared" ca="1" si="18"/>
        <v>113574823.26000001</v>
      </c>
      <c r="U31" s="21">
        <f t="shared" ca="1" si="19"/>
        <v>144547.442037</v>
      </c>
      <c r="V31" s="21">
        <f t="shared" ca="1" si="19"/>
        <v>9398110.4000000004</v>
      </c>
      <c r="W31" s="21">
        <f t="shared" ca="1" si="19"/>
        <v>72285215.489999995</v>
      </c>
      <c r="X31" s="21">
        <f t="shared" ca="1" si="19"/>
        <v>0</v>
      </c>
      <c r="Y31" s="21">
        <f t="shared" ca="1" si="19"/>
        <v>115806.06142499999</v>
      </c>
      <c r="Z31" s="21">
        <f t="shared" ca="1" si="19"/>
        <v>498097.45066000003</v>
      </c>
      <c r="AA31" s="21">
        <f t="shared" ca="1" si="19"/>
        <v>0</v>
      </c>
      <c r="AB31" s="21">
        <f t="shared" ca="1" si="19"/>
        <v>0</v>
      </c>
      <c r="AC31" s="21">
        <f t="shared" ca="1" si="19"/>
        <v>27617.300079000001</v>
      </c>
      <c r="AD31" s="21">
        <f t="shared" ca="1" si="19"/>
        <v>1827808.209761</v>
      </c>
      <c r="AE31" s="21">
        <f t="shared" ca="1" si="19"/>
        <v>0</v>
      </c>
      <c r="AF31" s="21">
        <f t="shared" ca="1" si="19"/>
        <v>0</v>
      </c>
      <c r="AG31" s="21">
        <f t="shared" ca="1" si="19"/>
        <v>0</v>
      </c>
      <c r="AH31" s="21">
        <f t="shared" ca="1" si="19"/>
        <v>0</v>
      </c>
      <c r="AI31" s="21">
        <f t="shared" ca="1" si="19"/>
        <v>0</v>
      </c>
      <c r="AJ31" s="21">
        <f t="shared" ca="1" si="15"/>
        <v>16750</v>
      </c>
      <c r="AK31" s="21">
        <f t="shared" ca="1" si="15"/>
        <v>0</v>
      </c>
      <c r="AL31" s="21">
        <f t="shared" ca="1" si="15"/>
        <v>0</v>
      </c>
      <c r="AM31" s="21">
        <f t="shared" ca="1" si="15"/>
        <v>3583934.0625009998</v>
      </c>
      <c r="AN31" s="21">
        <f t="shared" ca="1" si="15"/>
        <v>0</v>
      </c>
      <c r="AO31" s="21">
        <f t="shared" ca="1" si="15"/>
        <v>0</v>
      </c>
      <c r="AP31" s="21">
        <f t="shared" ca="1" si="15"/>
        <v>497135.00404799997</v>
      </c>
      <c r="AQ31" s="21">
        <f t="shared" ca="1" si="15"/>
        <v>0</v>
      </c>
      <c r="AR31" s="21">
        <f t="shared" ca="1" si="15"/>
        <v>0</v>
      </c>
      <c r="AS31" s="21">
        <f t="shared" ca="1" si="15"/>
        <v>0</v>
      </c>
      <c r="AT31" s="21">
        <f t="shared" ca="1" si="15"/>
        <v>29455973.257696003</v>
      </c>
      <c r="AU31" s="21">
        <f t="shared" ca="1" si="15"/>
        <v>1269095.6194780001</v>
      </c>
      <c r="AV31" s="21">
        <f t="shared" ca="1" si="15"/>
        <v>911681.21108000004</v>
      </c>
      <c r="AW31" s="21">
        <f t="shared" ca="1" si="15"/>
        <v>0</v>
      </c>
      <c r="AX31" s="21">
        <f t="shared" ca="1" si="15"/>
        <v>922053.22106699995</v>
      </c>
      <c r="AY31" s="21">
        <f t="shared" ca="1" si="15"/>
        <v>0</v>
      </c>
      <c r="AZ31" s="21">
        <f t="shared" ca="1" si="20"/>
        <v>0</v>
      </c>
      <c r="BA31" s="21">
        <f t="shared" ca="1" si="20"/>
        <v>0</v>
      </c>
      <c r="BB31" s="21">
        <f t="shared" ca="1" si="20"/>
        <v>0</v>
      </c>
      <c r="BC31" s="21">
        <f t="shared" ca="1" si="20"/>
        <v>0</v>
      </c>
      <c r="BD31" s="21">
        <f t="shared" ca="1" si="20"/>
        <v>38617.330044000002</v>
      </c>
      <c r="BE31" s="21">
        <f t="shared" ca="1" si="20"/>
        <v>0</v>
      </c>
      <c r="BF31" s="21">
        <f t="shared" ca="1" si="20"/>
        <v>0</v>
      </c>
      <c r="BG31" s="21">
        <f t="shared" ca="1" si="20"/>
        <v>0</v>
      </c>
      <c r="BH31" s="21">
        <f t="shared" ca="1" si="20"/>
        <v>0</v>
      </c>
      <c r="BI31" s="21">
        <f t="shared" ca="1" si="20"/>
        <v>0</v>
      </c>
      <c r="BJ31" s="21">
        <f t="shared" ca="1" si="20"/>
        <v>0</v>
      </c>
      <c r="BK31" s="21">
        <f t="shared" ca="1" si="20"/>
        <v>0</v>
      </c>
      <c r="BL31" s="21">
        <f t="shared" ca="1" si="20"/>
        <v>4224.8340399999997</v>
      </c>
      <c r="BM31" s="21">
        <f t="shared" ca="1" si="20"/>
        <v>0</v>
      </c>
      <c r="BN31" s="21">
        <f t="shared" ca="1" si="20"/>
        <v>1384575.9175799999</v>
      </c>
      <c r="BO31" s="21">
        <f t="shared" ca="1" si="20"/>
        <v>0</v>
      </c>
      <c r="BP31" s="21">
        <f t="shared" ca="1" si="16"/>
        <v>38889.463730000003</v>
      </c>
      <c r="BQ31" s="21">
        <f t="shared" ca="1" si="16"/>
        <v>3423282.5311770001</v>
      </c>
      <c r="BR31" s="21">
        <f t="shared" ca="1" si="16"/>
        <v>13064091.406183001</v>
      </c>
      <c r="BS31" s="21">
        <f t="shared" ca="1" si="16"/>
        <v>996602.28803499998</v>
      </c>
      <c r="BT31" s="21">
        <f t="shared" ca="1" si="16"/>
        <v>0</v>
      </c>
      <c r="BU31" s="21">
        <f t="shared" ca="1" si="16"/>
        <v>0</v>
      </c>
      <c r="BV31" s="21">
        <f t="shared" ca="1" si="16"/>
        <v>-873317.42689600005</v>
      </c>
      <c r="BW31" s="21">
        <f t="shared" ca="1" si="16"/>
        <v>0</v>
      </c>
      <c r="BX31" s="21">
        <f t="shared" ca="1" si="16"/>
        <v>0</v>
      </c>
      <c r="BY31" s="21">
        <f t="shared" ca="1" si="16"/>
        <v>0</v>
      </c>
      <c r="BZ31" s="21">
        <f t="shared" ca="1" si="16"/>
        <v>0</v>
      </c>
      <c r="CA31" s="21">
        <f t="shared" ca="1" si="16"/>
        <v>0</v>
      </c>
      <c r="CB31" s="21">
        <f t="shared" ca="1" si="16"/>
        <v>-7.44</v>
      </c>
      <c r="CC31" s="21">
        <f t="shared" ca="1" si="16"/>
        <v>0</v>
      </c>
      <c r="CD31" s="21">
        <f t="shared" ca="1" si="16"/>
        <v>-78.47</v>
      </c>
      <c r="CE31" s="21">
        <f t="shared" ca="1" si="16"/>
        <v>0</v>
      </c>
      <c r="CF31" s="21">
        <f t="shared" ca="1" si="16"/>
        <v>0</v>
      </c>
      <c r="CG31" s="21">
        <f t="shared" ca="1" si="17"/>
        <v>0</v>
      </c>
      <c r="CH31" s="21">
        <f t="shared" ca="1" si="17"/>
        <v>0</v>
      </c>
      <c r="CI31" s="21">
        <f t="shared" ca="1" si="17"/>
        <v>74466.62</v>
      </c>
      <c r="CJ31" s="22">
        <f t="shared" ca="1" si="25"/>
        <v>11476926.870000001</v>
      </c>
      <c r="CK31" s="21">
        <f t="shared" ca="1" si="21"/>
        <v>2435.1999999999998</v>
      </c>
      <c r="CL31" s="21">
        <f t="shared" ca="1" si="21"/>
        <v>0</v>
      </c>
      <c r="CM31" s="22">
        <f t="shared" ca="1" si="26"/>
        <v>11441851.870000001</v>
      </c>
      <c r="CN31" s="21">
        <f t="shared" ca="1" si="22"/>
        <v>624352.48</v>
      </c>
      <c r="CO31" s="21">
        <f t="shared" ca="1" si="22"/>
        <v>10817499.390000001</v>
      </c>
      <c r="CP31" s="22">
        <f t="shared" ca="1" si="27"/>
        <v>32639.8</v>
      </c>
      <c r="CQ31" s="21">
        <f t="shared" ca="1" si="23"/>
        <v>32639.8</v>
      </c>
      <c r="CR31" s="21">
        <f t="shared" ca="1" si="23"/>
        <v>0</v>
      </c>
      <c r="CS31" s="21">
        <f t="shared" ca="1" si="23"/>
        <v>8910676.7095040008</v>
      </c>
      <c r="CT31" s="21">
        <f t="shared" ca="1" si="23"/>
        <v>0</v>
      </c>
      <c r="CU31" s="21">
        <f t="shared" ca="1" si="23"/>
        <v>1888.46</v>
      </c>
      <c r="CV31" s="22">
        <f t="shared" ca="1" si="9"/>
        <v>361083423.104873</v>
      </c>
    </row>
    <row r="32" spans="1:100" ht="12.75" customHeight="1" x14ac:dyDescent="0.3">
      <c r="A32" s="64" t="s">
        <v>196</v>
      </c>
      <c r="B32" s="20">
        <v>1036</v>
      </c>
      <c r="C32" s="65" t="s">
        <v>147</v>
      </c>
      <c r="D32" s="22">
        <f t="shared" ca="1" si="24"/>
        <v>26563959.669999965</v>
      </c>
      <c r="E32" s="21">
        <f t="shared" ca="1" si="18"/>
        <v>944921.57999999926</v>
      </c>
      <c r="F32" s="21">
        <f t="shared" ca="1" si="18"/>
        <v>19099036.699999977</v>
      </c>
      <c r="G32" s="21">
        <f t="shared" ca="1" si="18"/>
        <v>6520001.3899999876</v>
      </c>
      <c r="H32" s="21">
        <f t="shared" ca="1" si="18"/>
        <v>248873.61000000007</v>
      </c>
      <c r="I32" s="21">
        <f t="shared" ca="1" si="18"/>
        <v>1263259.6499999997</v>
      </c>
      <c r="J32" s="21">
        <f t="shared" ca="1" si="18"/>
        <v>0</v>
      </c>
      <c r="K32" s="21">
        <f t="shared" ca="1" si="18"/>
        <v>497263.06</v>
      </c>
      <c r="L32" s="21">
        <f t="shared" ca="1" si="18"/>
        <v>0</v>
      </c>
      <c r="M32" s="21">
        <f t="shared" ca="1" si="18"/>
        <v>0</v>
      </c>
      <c r="N32" s="21">
        <f t="shared" ca="1" si="18"/>
        <v>0</v>
      </c>
      <c r="O32" s="21">
        <f t="shared" ca="1" si="18"/>
        <v>207631.49000000005</v>
      </c>
      <c r="P32" s="21">
        <f t="shared" ca="1" si="18"/>
        <v>0</v>
      </c>
      <c r="Q32" s="21">
        <f t="shared" ca="1" si="18"/>
        <v>38558200.860000104</v>
      </c>
      <c r="R32" s="21">
        <f t="shared" ca="1" si="18"/>
        <v>0</v>
      </c>
      <c r="S32" s="21">
        <f t="shared" ca="1" si="18"/>
        <v>0</v>
      </c>
      <c r="T32" s="21">
        <f t="shared" ca="1" si="18"/>
        <v>775435320.63</v>
      </c>
      <c r="U32" s="21">
        <f t="shared" ca="1" si="19"/>
        <v>31391873.699999999</v>
      </c>
      <c r="V32" s="21">
        <f t="shared" ca="1" si="19"/>
        <v>983473.6599999977</v>
      </c>
      <c r="W32" s="21">
        <f t="shared" ca="1" si="19"/>
        <v>18182544.370000053</v>
      </c>
      <c r="X32" s="21">
        <f t="shared" ca="1" si="19"/>
        <v>13975</v>
      </c>
      <c r="Y32" s="21">
        <f t="shared" ca="1" si="19"/>
        <v>544171.78</v>
      </c>
      <c r="Z32" s="21">
        <f t="shared" ca="1" si="19"/>
        <v>1142108.96</v>
      </c>
      <c r="AA32" s="21">
        <f t="shared" ca="1" si="19"/>
        <v>0.5</v>
      </c>
      <c r="AB32" s="21">
        <f t="shared" ca="1" si="19"/>
        <v>0</v>
      </c>
      <c r="AC32" s="21">
        <f t="shared" ca="1" si="19"/>
        <v>193294.07000000004</v>
      </c>
      <c r="AD32" s="21">
        <f t="shared" ca="1" si="19"/>
        <v>144917.47999999984</v>
      </c>
      <c r="AE32" s="21">
        <f t="shared" ca="1" si="19"/>
        <v>0</v>
      </c>
      <c r="AF32" s="21">
        <f t="shared" ca="1" si="19"/>
        <v>2000</v>
      </c>
      <c r="AG32" s="21">
        <f t="shared" ca="1" si="19"/>
        <v>0</v>
      </c>
      <c r="AH32" s="21">
        <f t="shared" ca="1" si="19"/>
        <v>0</v>
      </c>
      <c r="AI32" s="21">
        <f t="shared" ca="1" si="19"/>
        <v>0</v>
      </c>
      <c r="AJ32" s="21">
        <f t="shared" ca="1" si="15"/>
        <v>1957710.1</v>
      </c>
      <c r="AK32" s="21">
        <f t="shared" ca="1" si="15"/>
        <v>7136.8300000000008</v>
      </c>
      <c r="AL32" s="21">
        <f t="shared" ca="1" si="15"/>
        <v>0</v>
      </c>
      <c r="AM32" s="21">
        <f t="shared" ca="1" si="15"/>
        <v>4761.8999999999996</v>
      </c>
      <c r="AN32" s="21">
        <f t="shared" ca="1" si="15"/>
        <v>0</v>
      </c>
      <c r="AO32" s="21">
        <f t="shared" ca="1" si="15"/>
        <v>0</v>
      </c>
      <c r="AP32" s="21">
        <f t="shared" ca="1" si="15"/>
        <v>23484.5</v>
      </c>
      <c r="AQ32" s="21">
        <f t="shared" ca="1" si="15"/>
        <v>0</v>
      </c>
      <c r="AR32" s="21">
        <f t="shared" ca="1" si="15"/>
        <v>0</v>
      </c>
      <c r="AS32" s="21">
        <f t="shared" ca="1" si="15"/>
        <v>0</v>
      </c>
      <c r="AT32" s="21">
        <f t="shared" ca="1" si="15"/>
        <v>67300905.200000018</v>
      </c>
      <c r="AU32" s="21">
        <f t="shared" ca="1" si="15"/>
        <v>317908.85999999969</v>
      </c>
      <c r="AV32" s="21">
        <f t="shared" ca="1" si="15"/>
        <v>103018.91999999997</v>
      </c>
      <c r="AW32" s="21">
        <f t="shared" ca="1" si="15"/>
        <v>0</v>
      </c>
      <c r="AX32" s="21">
        <f t="shared" ca="1" si="15"/>
        <v>1283944.3900000001</v>
      </c>
      <c r="AY32" s="21">
        <f t="shared" ca="1" si="15"/>
        <v>0</v>
      </c>
      <c r="AZ32" s="21">
        <f t="shared" ca="1" si="20"/>
        <v>0</v>
      </c>
      <c r="BA32" s="21">
        <f t="shared" ca="1" si="20"/>
        <v>0</v>
      </c>
      <c r="BB32" s="21">
        <f t="shared" ca="1" si="20"/>
        <v>0</v>
      </c>
      <c r="BC32" s="21">
        <f t="shared" ca="1" si="20"/>
        <v>0</v>
      </c>
      <c r="BD32" s="21">
        <f t="shared" ca="1" si="20"/>
        <v>-16120.440000000135</v>
      </c>
      <c r="BE32" s="21">
        <f t="shared" ca="1" si="20"/>
        <v>0</v>
      </c>
      <c r="BF32" s="21">
        <f t="shared" ca="1" si="20"/>
        <v>0</v>
      </c>
      <c r="BG32" s="21">
        <f t="shared" ca="1" si="20"/>
        <v>0</v>
      </c>
      <c r="BH32" s="21">
        <f t="shared" ca="1" si="20"/>
        <v>0</v>
      </c>
      <c r="BI32" s="21">
        <f t="shared" ca="1" si="20"/>
        <v>0</v>
      </c>
      <c r="BJ32" s="21">
        <f t="shared" ca="1" si="20"/>
        <v>0</v>
      </c>
      <c r="BK32" s="21">
        <f t="shared" ca="1" si="20"/>
        <v>0</v>
      </c>
      <c r="BL32" s="21">
        <f t="shared" ca="1" si="20"/>
        <v>0</v>
      </c>
      <c r="BM32" s="21">
        <f t="shared" ca="1" si="20"/>
        <v>0</v>
      </c>
      <c r="BN32" s="21">
        <f t="shared" ca="1" si="20"/>
        <v>125018.03999999985</v>
      </c>
      <c r="BO32" s="21">
        <f t="shared" ca="1" si="20"/>
        <v>0</v>
      </c>
      <c r="BP32" s="21">
        <f t="shared" ca="1" si="16"/>
        <v>2106995.3499999996</v>
      </c>
      <c r="BQ32" s="21">
        <f t="shared" ca="1" si="16"/>
        <v>0</v>
      </c>
      <c r="BR32" s="21">
        <f t="shared" ca="1" si="16"/>
        <v>310570.01000000007</v>
      </c>
      <c r="BS32" s="21">
        <f t="shared" ca="1" si="16"/>
        <v>2294800.1900000004</v>
      </c>
      <c r="BT32" s="21">
        <f t="shared" ca="1" si="16"/>
        <v>0</v>
      </c>
      <c r="BU32" s="21">
        <f t="shared" ca="1" si="16"/>
        <v>0</v>
      </c>
      <c r="BV32" s="21">
        <f t="shared" ca="1" si="16"/>
        <v>0</v>
      </c>
      <c r="BW32" s="21">
        <f t="shared" ca="1" si="16"/>
        <v>0</v>
      </c>
      <c r="BX32" s="21">
        <f t="shared" ca="1" si="16"/>
        <v>1133014.94</v>
      </c>
      <c r="BY32" s="21">
        <f t="shared" ca="1" si="16"/>
        <v>0</v>
      </c>
      <c r="BZ32" s="21">
        <f t="shared" ca="1" si="16"/>
        <v>0</v>
      </c>
      <c r="CA32" s="21">
        <f t="shared" ca="1" si="16"/>
        <v>10912441.550000001</v>
      </c>
      <c r="CB32" s="21">
        <f t="shared" ca="1" si="16"/>
        <v>271319015.78999996</v>
      </c>
      <c r="CC32" s="21">
        <f t="shared" ca="1" si="16"/>
        <v>1736145.45</v>
      </c>
      <c r="CD32" s="21">
        <f t="shared" ca="1" si="16"/>
        <v>113082314.20999999</v>
      </c>
      <c r="CE32" s="21">
        <f t="shared" ca="1" si="16"/>
        <v>0</v>
      </c>
      <c r="CF32" s="21">
        <f t="shared" ca="1" si="16"/>
        <v>0</v>
      </c>
      <c r="CG32" s="21">
        <f t="shared" ca="1" si="17"/>
        <v>2950417.8</v>
      </c>
      <c r="CH32" s="21">
        <f t="shared" ca="1" si="17"/>
        <v>20235120.23</v>
      </c>
      <c r="CI32" s="21">
        <f t="shared" ca="1" si="17"/>
        <v>0</v>
      </c>
      <c r="CJ32" s="22">
        <f t="shared" ca="1" si="25"/>
        <v>10498865.820000006</v>
      </c>
      <c r="CK32" s="21">
        <f t="shared" ca="1" si="21"/>
        <v>55749.390000000007</v>
      </c>
      <c r="CL32" s="21">
        <f t="shared" ca="1" si="21"/>
        <v>3500</v>
      </c>
      <c r="CM32" s="22">
        <f t="shared" ca="1" si="26"/>
        <v>10439616.430000005</v>
      </c>
      <c r="CN32" s="21">
        <f t="shared" ca="1" si="22"/>
        <v>114628.4</v>
      </c>
      <c r="CO32" s="21">
        <f t="shared" ca="1" si="22"/>
        <v>10324988.030000005</v>
      </c>
      <c r="CP32" s="22">
        <f t="shared" ca="1" si="27"/>
        <v>0</v>
      </c>
      <c r="CQ32" s="21">
        <f t="shared" ca="1" si="23"/>
        <v>0</v>
      </c>
      <c r="CR32" s="21">
        <f t="shared" ca="1" si="23"/>
        <v>0</v>
      </c>
      <c r="CS32" s="21">
        <f t="shared" ca="1" si="23"/>
        <v>207076.7</v>
      </c>
      <c r="CT32" s="21">
        <f t="shared" ca="1" si="23"/>
        <v>0</v>
      </c>
      <c r="CU32" s="21">
        <f t="shared" ca="1" si="23"/>
        <v>0</v>
      </c>
      <c r="CV32" s="22">
        <f t="shared" ca="1" si="9"/>
        <v>1403267414.8300004</v>
      </c>
    </row>
    <row r="33" spans="1:100" ht="12.75" customHeight="1" x14ac:dyDescent="0.3">
      <c r="A33" s="64" t="s">
        <v>198</v>
      </c>
      <c r="B33" s="20">
        <v>1037</v>
      </c>
      <c r="C33" s="65" t="s">
        <v>147</v>
      </c>
      <c r="D33" s="22">
        <f t="shared" ca="1" si="24"/>
        <v>114183.61999999998</v>
      </c>
      <c r="E33" s="21">
        <f t="shared" ca="1" si="18"/>
        <v>47280.960000000006</v>
      </c>
      <c r="F33" s="21">
        <f t="shared" ca="1" si="18"/>
        <v>0</v>
      </c>
      <c r="G33" s="21">
        <f t="shared" ca="1" si="18"/>
        <v>66902.659999999974</v>
      </c>
      <c r="H33" s="21">
        <f t="shared" ca="1" si="18"/>
        <v>40</v>
      </c>
      <c r="I33" s="21">
        <f t="shared" ca="1" si="18"/>
        <v>182665.20000000004</v>
      </c>
      <c r="J33" s="21">
        <f t="shared" ca="1" si="18"/>
        <v>0</v>
      </c>
      <c r="K33" s="21">
        <f t="shared" ca="1" si="18"/>
        <v>3778789.9899999909</v>
      </c>
      <c r="L33" s="21">
        <f t="shared" ca="1" si="18"/>
        <v>0</v>
      </c>
      <c r="M33" s="21">
        <f t="shared" ca="1" si="18"/>
        <v>0</v>
      </c>
      <c r="N33" s="21">
        <f t="shared" ca="1" si="18"/>
        <v>0</v>
      </c>
      <c r="O33" s="21">
        <f t="shared" ca="1" si="18"/>
        <v>0</v>
      </c>
      <c r="P33" s="21">
        <f t="shared" ca="1" si="18"/>
        <v>0</v>
      </c>
      <c r="Q33" s="21">
        <f t="shared" ca="1" si="18"/>
        <v>16644.150000000001</v>
      </c>
      <c r="R33" s="21">
        <f t="shared" ca="1" si="18"/>
        <v>0</v>
      </c>
      <c r="S33" s="21">
        <f t="shared" ca="1" si="18"/>
        <v>0</v>
      </c>
      <c r="T33" s="21">
        <f t="shared" ca="1" si="18"/>
        <v>5967199.7500000019</v>
      </c>
      <c r="U33" s="21">
        <f t="shared" ca="1" si="19"/>
        <v>53176.63</v>
      </c>
      <c r="V33" s="21">
        <f t="shared" ca="1" si="19"/>
        <v>246730.22999999992</v>
      </c>
      <c r="W33" s="21">
        <f t="shared" ca="1" si="19"/>
        <v>2286573.7099999976</v>
      </c>
      <c r="X33" s="21">
        <f t="shared" ca="1" si="19"/>
        <v>0</v>
      </c>
      <c r="Y33" s="21">
        <f t="shared" ca="1" si="19"/>
        <v>625</v>
      </c>
      <c r="Z33" s="21">
        <f t="shared" ca="1" si="19"/>
        <v>-23774900.799999971</v>
      </c>
      <c r="AA33" s="21">
        <f t="shared" ca="1" si="19"/>
        <v>0</v>
      </c>
      <c r="AB33" s="21">
        <f t="shared" ca="1" si="19"/>
        <v>0</v>
      </c>
      <c r="AC33" s="21">
        <f t="shared" ca="1" si="19"/>
        <v>189.46</v>
      </c>
      <c r="AD33" s="21">
        <f t="shared" ca="1" si="19"/>
        <v>1584.6900000000003</v>
      </c>
      <c r="AE33" s="21">
        <f t="shared" ca="1" si="19"/>
        <v>0</v>
      </c>
      <c r="AF33" s="21">
        <f t="shared" ca="1" si="19"/>
        <v>0</v>
      </c>
      <c r="AG33" s="21">
        <f t="shared" ca="1" si="19"/>
        <v>0</v>
      </c>
      <c r="AH33" s="21">
        <f t="shared" ca="1" si="19"/>
        <v>0</v>
      </c>
      <c r="AI33" s="21">
        <f t="shared" ca="1" si="19"/>
        <v>0</v>
      </c>
      <c r="AJ33" s="21">
        <f t="shared" ca="1" si="15"/>
        <v>1500</v>
      </c>
      <c r="AK33" s="21">
        <f t="shared" ca="1" si="15"/>
        <v>-1088.22</v>
      </c>
      <c r="AL33" s="21">
        <f t="shared" ca="1" si="15"/>
        <v>0</v>
      </c>
      <c r="AM33" s="21">
        <f t="shared" ca="1" si="15"/>
        <v>-8469992.120000001</v>
      </c>
      <c r="AN33" s="21">
        <f t="shared" ca="1" si="15"/>
        <v>0</v>
      </c>
      <c r="AO33" s="21">
        <f t="shared" ca="1" si="15"/>
        <v>0</v>
      </c>
      <c r="AP33" s="21">
        <f t="shared" ca="1" si="15"/>
        <v>205</v>
      </c>
      <c r="AQ33" s="21">
        <f t="shared" ca="1" si="15"/>
        <v>0</v>
      </c>
      <c r="AR33" s="21">
        <f t="shared" ca="1" si="15"/>
        <v>0</v>
      </c>
      <c r="AS33" s="21">
        <f t="shared" ca="1" si="15"/>
        <v>0</v>
      </c>
      <c r="AT33" s="21">
        <f t="shared" ca="1" si="15"/>
        <v>612565.58999999939</v>
      </c>
      <c r="AU33" s="21">
        <f t="shared" ca="1" si="15"/>
        <v>603.88</v>
      </c>
      <c r="AV33" s="21">
        <f t="shared" ca="1" si="15"/>
        <v>659.87000000000023</v>
      </c>
      <c r="AW33" s="21">
        <f t="shared" ca="1" si="15"/>
        <v>0</v>
      </c>
      <c r="AX33" s="21">
        <f t="shared" ca="1" si="15"/>
        <v>7399.0499999999993</v>
      </c>
      <c r="AY33" s="21">
        <f t="shared" ca="1" si="15"/>
        <v>0</v>
      </c>
      <c r="AZ33" s="21">
        <f t="shared" ca="1" si="20"/>
        <v>0</v>
      </c>
      <c r="BA33" s="21">
        <f t="shared" ca="1" si="20"/>
        <v>0</v>
      </c>
      <c r="BB33" s="21">
        <f t="shared" ca="1" si="20"/>
        <v>0</v>
      </c>
      <c r="BC33" s="21">
        <f t="shared" ca="1" si="20"/>
        <v>0</v>
      </c>
      <c r="BD33" s="21">
        <f t="shared" ca="1" si="20"/>
        <v>15143.709999999995</v>
      </c>
      <c r="BE33" s="21">
        <f t="shared" ca="1" si="20"/>
        <v>0</v>
      </c>
      <c r="BF33" s="21">
        <f t="shared" ca="1" si="20"/>
        <v>0</v>
      </c>
      <c r="BG33" s="21">
        <f t="shared" ca="1" si="20"/>
        <v>0</v>
      </c>
      <c r="BH33" s="21">
        <f t="shared" ca="1" si="20"/>
        <v>0</v>
      </c>
      <c r="BI33" s="21">
        <f t="shared" ca="1" si="20"/>
        <v>0</v>
      </c>
      <c r="BJ33" s="21">
        <f t="shared" ca="1" si="20"/>
        <v>0</v>
      </c>
      <c r="BK33" s="21">
        <f t="shared" ca="1" si="20"/>
        <v>0</v>
      </c>
      <c r="BL33" s="21">
        <f t="shared" ca="1" si="20"/>
        <v>0</v>
      </c>
      <c r="BM33" s="21">
        <f t="shared" ca="1" si="20"/>
        <v>0</v>
      </c>
      <c r="BN33" s="21">
        <f t="shared" ca="1" si="20"/>
        <v>3905.1600000000008</v>
      </c>
      <c r="BO33" s="21">
        <f t="shared" ca="1" si="20"/>
        <v>0</v>
      </c>
      <c r="BP33" s="21">
        <f t="shared" ca="1" si="16"/>
        <v>6030.42</v>
      </c>
      <c r="BQ33" s="21">
        <f t="shared" ca="1" si="16"/>
        <v>0</v>
      </c>
      <c r="BR33" s="21">
        <f t="shared" ca="1" si="16"/>
        <v>1944.38</v>
      </c>
      <c r="BS33" s="21">
        <f t="shared" ca="1" si="16"/>
        <v>6136.33</v>
      </c>
      <c r="BT33" s="21">
        <f t="shared" ca="1" si="16"/>
        <v>0</v>
      </c>
      <c r="BU33" s="21">
        <f t="shared" ca="1" si="16"/>
        <v>0</v>
      </c>
      <c r="BV33" s="21">
        <f t="shared" ca="1" si="16"/>
        <v>0</v>
      </c>
      <c r="BW33" s="21">
        <f t="shared" ca="1" si="16"/>
        <v>0</v>
      </c>
      <c r="BX33" s="21">
        <f t="shared" ca="1" si="16"/>
        <v>0</v>
      </c>
      <c r="BY33" s="21">
        <f t="shared" ca="1" si="16"/>
        <v>0</v>
      </c>
      <c r="BZ33" s="21">
        <f t="shared" ca="1" si="16"/>
        <v>0</v>
      </c>
      <c r="CA33" s="21">
        <f t="shared" ca="1" si="16"/>
        <v>0</v>
      </c>
      <c r="CB33" s="21">
        <f t="shared" ca="1" si="16"/>
        <v>0</v>
      </c>
      <c r="CC33" s="21">
        <f t="shared" ca="1" si="16"/>
        <v>0</v>
      </c>
      <c r="CD33" s="21">
        <f t="shared" ca="1" si="16"/>
        <v>0</v>
      </c>
      <c r="CE33" s="21">
        <f t="shared" ca="1" si="16"/>
        <v>0</v>
      </c>
      <c r="CF33" s="21">
        <f t="shared" ca="1" si="16"/>
        <v>0</v>
      </c>
      <c r="CG33" s="21">
        <f t="shared" ca="1" si="17"/>
        <v>0</v>
      </c>
      <c r="CH33" s="21">
        <f t="shared" ca="1" si="17"/>
        <v>0</v>
      </c>
      <c r="CI33" s="21">
        <f t="shared" ca="1" si="17"/>
        <v>0</v>
      </c>
      <c r="CJ33" s="22">
        <f t="shared" ca="1" si="25"/>
        <v>0</v>
      </c>
      <c r="CK33" s="21">
        <f t="shared" ca="1" si="21"/>
        <v>0</v>
      </c>
      <c r="CL33" s="21">
        <f t="shared" ca="1" si="21"/>
        <v>0</v>
      </c>
      <c r="CM33" s="22">
        <f t="shared" ca="1" si="26"/>
        <v>0</v>
      </c>
      <c r="CN33" s="21">
        <f t="shared" ca="1" si="22"/>
        <v>0</v>
      </c>
      <c r="CO33" s="21">
        <f t="shared" ca="1" si="22"/>
        <v>0</v>
      </c>
      <c r="CP33" s="22">
        <f t="shared" ca="1" si="27"/>
        <v>0</v>
      </c>
      <c r="CQ33" s="21">
        <f t="shared" ca="1" si="23"/>
        <v>0</v>
      </c>
      <c r="CR33" s="21">
        <f t="shared" ca="1" si="23"/>
        <v>0</v>
      </c>
      <c r="CS33" s="21">
        <f t="shared" ca="1" si="23"/>
        <v>1565164.2200000018</v>
      </c>
      <c r="CT33" s="21">
        <f t="shared" ca="1" si="23"/>
        <v>0</v>
      </c>
      <c r="CU33" s="21">
        <f t="shared" ca="1" si="23"/>
        <v>0</v>
      </c>
      <c r="CV33" s="22">
        <f t="shared" ca="1" si="9"/>
        <v>-17376321.099999979</v>
      </c>
    </row>
    <row r="34" spans="1:100" ht="12.75" customHeight="1" x14ac:dyDescent="0.3">
      <c r="A34" s="64" t="s">
        <v>200</v>
      </c>
      <c r="B34" s="20">
        <v>1038</v>
      </c>
      <c r="C34" s="65" t="s">
        <v>147</v>
      </c>
      <c r="D34" s="22">
        <f t="shared" ca="1" si="24"/>
        <v>101447941.90340005</v>
      </c>
      <c r="E34" s="21">
        <f t="shared" ca="1" si="18"/>
        <v>12160716.251508769</v>
      </c>
      <c r="F34" s="21">
        <f t="shared" ca="1" si="18"/>
        <v>89287225.651891276</v>
      </c>
      <c r="G34" s="21">
        <f t="shared" ca="1" si="18"/>
        <v>0</v>
      </c>
      <c r="H34" s="21">
        <f t="shared" ca="1" si="18"/>
        <v>197609732.315</v>
      </c>
      <c r="I34" s="21">
        <f t="shared" ca="1" si="18"/>
        <v>934565.4600000002</v>
      </c>
      <c r="J34" s="21">
        <f t="shared" ca="1" si="18"/>
        <v>0</v>
      </c>
      <c r="K34" s="21">
        <f t="shared" ca="1" si="18"/>
        <v>0</v>
      </c>
      <c r="L34" s="21">
        <f t="shared" ca="1" si="18"/>
        <v>0</v>
      </c>
      <c r="M34" s="21">
        <f t="shared" ca="1" si="18"/>
        <v>0</v>
      </c>
      <c r="N34" s="21">
        <f t="shared" ca="1" si="18"/>
        <v>0</v>
      </c>
      <c r="O34" s="21">
        <f t="shared" ca="1" si="18"/>
        <v>49574548.599799998</v>
      </c>
      <c r="P34" s="21">
        <f t="shared" ca="1" si="18"/>
        <v>0</v>
      </c>
      <c r="Q34" s="21">
        <f t="shared" ca="1" si="18"/>
        <v>340304.14</v>
      </c>
      <c r="R34" s="21">
        <f t="shared" ca="1" si="18"/>
        <v>0</v>
      </c>
      <c r="S34" s="21">
        <f t="shared" ca="1" si="18"/>
        <v>0</v>
      </c>
      <c r="T34" s="21">
        <f t="shared" ca="1" si="18"/>
        <v>24627.31</v>
      </c>
      <c r="U34" s="21">
        <f t="shared" ca="1" si="19"/>
        <v>0</v>
      </c>
      <c r="V34" s="21">
        <f t="shared" ca="1" si="19"/>
        <v>144668.59</v>
      </c>
      <c r="W34" s="21">
        <f t="shared" ca="1" si="19"/>
        <v>1063754.2199999997</v>
      </c>
      <c r="X34" s="21">
        <f t="shared" ca="1" si="19"/>
        <v>0</v>
      </c>
      <c r="Y34" s="21">
        <f t="shared" ca="1" si="19"/>
        <v>5466474.7899000011</v>
      </c>
      <c r="Z34" s="21">
        <f t="shared" ca="1" si="19"/>
        <v>22660429.154799998</v>
      </c>
      <c r="AA34" s="21">
        <f t="shared" ca="1" si="19"/>
        <v>0</v>
      </c>
      <c r="AB34" s="21">
        <f t="shared" ca="1" si="19"/>
        <v>0</v>
      </c>
      <c r="AC34" s="21">
        <f t="shared" ca="1" si="19"/>
        <v>9346631.4724000003</v>
      </c>
      <c r="AD34" s="21">
        <f t="shared" ca="1" si="19"/>
        <v>15036759.885399999</v>
      </c>
      <c r="AE34" s="21">
        <f t="shared" ca="1" si="19"/>
        <v>0</v>
      </c>
      <c r="AF34" s="21">
        <f t="shared" ca="1" si="19"/>
        <v>11682.25</v>
      </c>
      <c r="AG34" s="21">
        <f t="shared" ca="1" si="19"/>
        <v>0</v>
      </c>
      <c r="AH34" s="21">
        <f t="shared" ca="1" si="19"/>
        <v>0</v>
      </c>
      <c r="AI34" s="21">
        <f t="shared" ca="1" si="19"/>
        <v>0</v>
      </c>
      <c r="AJ34" s="21">
        <f t="shared" ca="1" si="15"/>
        <v>0</v>
      </c>
      <c r="AK34" s="21">
        <f t="shared" ca="1" si="15"/>
        <v>0</v>
      </c>
      <c r="AL34" s="21">
        <f t="shared" ca="1" si="15"/>
        <v>0</v>
      </c>
      <c r="AM34" s="21">
        <f t="shared" ca="1" si="15"/>
        <v>16254661.286618</v>
      </c>
      <c r="AN34" s="21">
        <f t="shared" ca="1" si="15"/>
        <v>26215.68</v>
      </c>
      <c r="AO34" s="21">
        <f t="shared" ca="1" si="15"/>
        <v>0</v>
      </c>
      <c r="AP34" s="21">
        <f t="shared" ca="1" si="15"/>
        <v>534463.51410000003</v>
      </c>
      <c r="AQ34" s="21">
        <f t="shared" ca="1" si="15"/>
        <v>0</v>
      </c>
      <c r="AR34" s="21">
        <f t="shared" ca="1" si="15"/>
        <v>0</v>
      </c>
      <c r="AS34" s="21">
        <f t="shared" ca="1" si="15"/>
        <v>0</v>
      </c>
      <c r="AT34" s="21">
        <f t="shared" ca="1" si="15"/>
        <v>96237755.019699991</v>
      </c>
      <c r="AU34" s="21">
        <f t="shared" ca="1" si="15"/>
        <v>45996183.458799988</v>
      </c>
      <c r="AV34" s="21">
        <f t="shared" ca="1" si="15"/>
        <v>299489.84869999997</v>
      </c>
      <c r="AW34" s="21">
        <f t="shared" ca="1" si="15"/>
        <v>0</v>
      </c>
      <c r="AX34" s="21">
        <f t="shared" ca="1" si="15"/>
        <v>30726.098700000002</v>
      </c>
      <c r="AY34" s="21">
        <f t="shared" ca="1" si="15"/>
        <v>0</v>
      </c>
      <c r="AZ34" s="21">
        <f t="shared" ca="1" si="20"/>
        <v>0</v>
      </c>
      <c r="BA34" s="21">
        <f t="shared" ca="1" si="20"/>
        <v>0</v>
      </c>
      <c r="BB34" s="21">
        <f t="shared" ca="1" si="20"/>
        <v>0</v>
      </c>
      <c r="BC34" s="21">
        <f t="shared" ca="1" si="20"/>
        <v>0</v>
      </c>
      <c r="BD34" s="21">
        <f t="shared" ca="1" si="20"/>
        <v>3270273.5680000107</v>
      </c>
      <c r="BE34" s="21">
        <f t="shared" ca="1" si="20"/>
        <v>0</v>
      </c>
      <c r="BF34" s="21">
        <f t="shared" ca="1" si="20"/>
        <v>0</v>
      </c>
      <c r="BG34" s="21">
        <f t="shared" ca="1" si="20"/>
        <v>0</v>
      </c>
      <c r="BH34" s="21">
        <f t="shared" ca="1" si="20"/>
        <v>0</v>
      </c>
      <c r="BI34" s="21">
        <f t="shared" ca="1" si="20"/>
        <v>0</v>
      </c>
      <c r="BJ34" s="21">
        <f t="shared" ca="1" si="20"/>
        <v>0</v>
      </c>
      <c r="BK34" s="21">
        <f t="shared" ca="1" si="20"/>
        <v>0</v>
      </c>
      <c r="BL34" s="21">
        <f t="shared" ca="1" si="20"/>
        <v>0</v>
      </c>
      <c r="BM34" s="21">
        <f t="shared" ca="1" si="20"/>
        <v>0</v>
      </c>
      <c r="BN34" s="21">
        <f t="shared" ca="1" si="20"/>
        <v>9117.7722000000012</v>
      </c>
      <c r="BO34" s="21">
        <f t="shared" ca="1" si="20"/>
        <v>0</v>
      </c>
      <c r="BP34" s="21">
        <f t="shared" ca="1" si="16"/>
        <v>791443.01</v>
      </c>
      <c r="BQ34" s="21">
        <f t="shared" ca="1" si="16"/>
        <v>0</v>
      </c>
      <c r="BR34" s="21">
        <f t="shared" ca="1" si="16"/>
        <v>7987.72</v>
      </c>
      <c r="BS34" s="21">
        <f t="shared" ca="1" si="16"/>
        <v>2043385527.7568998</v>
      </c>
      <c r="BT34" s="21">
        <f t="shared" ca="1" si="16"/>
        <v>0</v>
      </c>
      <c r="BU34" s="21">
        <f t="shared" ca="1" si="16"/>
        <v>0</v>
      </c>
      <c r="BV34" s="21">
        <f t="shared" ca="1" si="16"/>
        <v>23389061.540000003</v>
      </c>
      <c r="BW34" s="21">
        <f t="shared" ca="1" si="16"/>
        <v>0</v>
      </c>
      <c r="BX34" s="21">
        <f t="shared" ca="1" si="16"/>
        <v>0</v>
      </c>
      <c r="BY34" s="21">
        <f t="shared" ca="1" si="16"/>
        <v>0</v>
      </c>
      <c r="BZ34" s="21">
        <f t="shared" ca="1" si="16"/>
        <v>0</v>
      </c>
      <c r="CA34" s="21">
        <f t="shared" ca="1" si="16"/>
        <v>0</v>
      </c>
      <c r="CB34" s="21">
        <f t="shared" ca="1" si="16"/>
        <v>0</v>
      </c>
      <c r="CC34" s="21">
        <f t="shared" ca="1" si="16"/>
        <v>0</v>
      </c>
      <c r="CD34" s="21">
        <f t="shared" ca="1" si="16"/>
        <v>0</v>
      </c>
      <c r="CE34" s="21">
        <f t="shared" ca="1" si="16"/>
        <v>0</v>
      </c>
      <c r="CF34" s="21">
        <f t="shared" ca="1" si="16"/>
        <v>0</v>
      </c>
      <c r="CG34" s="21">
        <f t="shared" ca="1" si="17"/>
        <v>0</v>
      </c>
      <c r="CH34" s="21">
        <f t="shared" ca="1" si="17"/>
        <v>0</v>
      </c>
      <c r="CI34" s="21">
        <f t="shared" ca="1" si="17"/>
        <v>612292.97000000044</v>
      </c>
      <c r="CJ34" s="22">
        <f t="shared" ca="1" si="25"/>
        <v>0</v>
      </c>
      <c r="CK34" s="21">
        <f t="shared" ca="1" si="21"/>
        <v>0</v>
      </c>
      <c r="CL34" s="21">
        <f t="shared" ca="1" si="21"/>
        <v>0</v>
      </c>
      <c r="CM34" s="22">
        <f t="shared" ca="1" si="26"/>
        <v>0</v>
      </c>
      <c r="CN34" s="21">
        <f t="shared" ca="1" si="22"/>
        <v>0</v>
      </c>
      <c r="CO34" s="21">
        <f t="shared" ca="1" si="22"/>
        <v>0</v>
      </c>
      <c r="CP34" s="22">
        <f t="shared" ca="1" si="27"/>
        <v>0</v>
      </c>
      <c r="CQ34" s="21">
        <f t="shared" ca="1" si="23"/>
        <v>0</v>
      </c>
      <c r="CR34" s="21">
        <f t="shared" ca="1" si="23"/>
        <v>0</v>
      </c>
      <c r="CS34" s="21">
        <f t="shared" ca="1" si="23"/>
        <v>53636543.098299995</v>
      </c>
      <c r="CT34" s="21">
        <f t="shared" ca="1" si="23"/>
        <v>0</v>
      </c>
      <c r="CU34" s="21">
        <f t="shared" ca="1" si="23"/>
        <v>0</v>
      </c>
      <c r="CV34" s="22">
        <f t="shared" ca="1" si="9"/>
        <v>2688143862.4327173</v>
      </c>
    </row>
    <row r="35" spans="1:100" ht="12.75" customHeight="1" x14ac:dyDescent="0.3">
      <c r="A35" s="64" t="s">
        <v>202</v>
      </c>
      <c r="B35" s="20">
        <v>1039</v>
      </c>
      <c r="C35" s="65" t="s">
        <v>147</v>
      </c>
      <c r="D35" s="22">
        <f t="shared" ca="1" si="24"/>
        <v>2681875</v>
      </c>
      <c r="E35" s="21">
        <f t="shared" ca="1" si="18"/>
        <v>1235823</v>
      </c>
      <c r="F35" s="21">
        <f t="shared" ca="1" si="18"/>
        <v>1081396</v>
      </c>
      <c r="G35" s="21">
        <f t="shared" ca="1" si="18"/>
        <v>364656</v>
      </c>
      <c r="H35" s="21">
        <f t="shared" ca="1" si="18"/>
        <v>0</v>
      </c>
      <c r="I35" s="21">
        <f t="shared" ca="1" si="18"/>
        <v>130119</v>
      </c>
      <c r="J35" s="21">
        <f t="shared" ca="1" si="18"/>
        <v>0</v>
      </c>
      <c r="K35" s="21">
        <f t="shared" ca="1" si="18"/>
        <v>0</v>
      </c>
      <c r="L35" s="21">
        <f t="shared" ca="1" si="18"/>
        <v>0</v>
      </c>
      <c r="M35" s="21">
        <f t="shared" ca="1" si="18"/>
        <v>0</v>
      </c>
      <c r="N35" s="21">
        <f t="shared" ca="1" si="18"/>
        <v>0</v>
      </c>
      <c r="O35" s="21">
        <f t="shared" ca="1" si="18"/>
        <v>3579551</v>
      </c>
      <c r="P35" s="21">
        <f t="shared" ca="1" si="18"/>
        <v>0</v>
      </c>
      <c r="Q35" s="21">
        <f t="shared" ca="1" si="18"/>
        <v>5717764</v>
      </c>
      <c r="R35" s="21">
        <f t="shared" ca="1" si="18"/>
        <v>0</v>
      </c>
      <c r="S35" s="21">
        <f t="shared" ca="1" si="18"/>
        <v>0</v>
      </c>
      <c r="T35" s="21">
        <f t="shared" ca="1" si="18"/>
        <v>306169</v>
      </c>
      <c r="U35" s="21">
        <f t="shared" ca="1" si="19"/>
        <v>32624</v>
      </c>
      <c r="V35" s="21">
        <f t="shared" ca="1" si="19"/>
        <v>84155</v>
      </c>
      <c r="W35" s="21">
        <f t="shared" ca="1" si="19"/>
        <v>500462</v>
      </c>
      <c r="X35" s="21">
        <f t="shared" ca="1" si="19"/>
        <v>0</v>
      </c>
      <c r="Y35" s="21">
        <f t="shared" ca="1" si="19"/>
        <v>449</v>
      </c>
      <c r="Z35" s="21">
        <f t="shared" ca="1" si="19"/>
        <v>4525847</v>
      </c>
      <c r="AA35" s="21">
        <f t="shared" ca="1" si="19"/>
        <v>0</v>
      </c>
      <c r="AB35" s="21">
        <f t="shared" ca="1" si="19"/>
        <v>0</v>
      </c>
      <c r="AC35" s="21">
        <f t="shared" ca="1" si="19"/>
        <v>2563</v>
      </c>
      <c r="AD35" s="21">
        <f t="shared" ca="1" si="19"/>
        <v>3448</v>
      </c>
      <c r="AE35" s="21">
        <f t="shared" ca="1" si="19"/>
        <v>0</v>
      </c>
      <c r="AF35" s="21">
        <f t="shared" ca="1" si="19"/>
        <v>40000</v>
      </c>
      <c r="AG35" s="21">
        <f t="shared" ca="1" si="19"/>
        <v>0</v>
      </c>
      <c r="AH35" s="21">
        <f t="shared" ca="1" si="19"/>
        <v>0</v>
      </c>
      <c r="AI35" s="21">
        <f t="shared" ca="1" si="19"/>
        <v>0</v>
      </c>
      <c r="AJ35" s="21">
        <f t="shared" ca="1" si="15"/>
        <v>4200</v>
      </c>
      <c r="AK35" s="21">
        <f t="shared" ca="1" si="15"/>
        <v>0</v>
      </c>
      <c r="AL35" s="21">
        <f t="shared" ca="1" si="15"/>
        <v>0</v>
      </c>
      <c r="AM35" s="21">
        <f t="shared" ca="1" si="15"/>
        <v>1657153</v>
      </c>
      <c r="AN35" s="21">
        <f t="shared" ca="1" si="15"/>
        <v>0</v>
      </c>
      <c r="AO35" s="21">
        <f t="shared" ca="1" si="15"/>
        <v>0</v>
      </c>
      <c r="AP35" s="21">
        <f t="shared" ca="1" si="15"/>
        <v>100</v>
      </c>
      <c r="AQ35" s="21">
        <f t="shared" ca="1" si="15"/>
        <v>0</v>
      </c>
      <c r="AR35" s="21">
        <f t="shared" ca="1" si="15"/>
        <v>0</v>
      </c>
      <c r="AS35" s="21">
        <f t="shared" ca="1" si="15"/>
        <v>0</v>
      </c>
      <c r="AT35" s="21">
        <f t="shared" ca="1" si="15"/>
        <v>568845</v>
      </c>
      <c r="AU35" s="21">
        <f t="shared" ca="1" si="15"/>
        <v>17831</v>
      </c>
      <c r="AV35" s="21">
        <f t="shared" ca="1" si="15"/>
        <v>0</v>
      </c>
      <c r="AW35" s="21">
        <f t="shared" ca="1" si="15"/>
        <v>0</v>
      </c>
      <c r="AX35" s="21">
        <f t="shared" ca="1" si="15"/>
        <v>0</v>
      </c>
      <c r="AY35" s="21">
        <f t="shared" ca="1" si="15"/>
        <v>0</v>
      </c>
      <c r="AZ35" s="21">
        <f t="shared" ca="1" si="20"/>
        <v>0</v>
      </c>
      <c r="BA35" s="21">
        <f t="shared" ca="1" si="20"/>
        <v>0</v>
      </c>
      <c r="BB35" s="21">
        <f t="shared" ca="1" si="20"/>
        <v>0</v>
      </c>
      <c r="BC35" s="21">
        <f t="shared" ca="1" si="20"/>
        <v>0</v>
      </c>
      <c r="BD35" s="21">
        <f t="shared" ca="1" si="20"/>
        <v>556068</v>
      </c>
      <c r="BE35" s="21">
        <f t="shared" ca="1" si="20"/>
        <v>0</v>
      </c>
      <c r="BF35" s="21">
        <f t="shared" ca="1" si="20"/>
        <v>0</v>
      </c>
      <c r="BG35" s="21">
        <f t="shared" ca="1" si="20"/>
        <v>0</v>
      </c>
      <c r="BH35" s="21">
        <f t="shared" ca="1" si="20"/>
        <v>0</v>
      </c>
      <c r="BI35" s="21">
        <f t="shared" ca="1" si="20"/>
        <v>0</v>
      </c>
      <c r="BJ35" s="21">
        <f t="shared" ca="1" si="20"/>
        <v>0</v>
      </c>
      <c r="BK35" s="21">
        <f t="shared" ca="1" si="20"/>
        <v>0</v>
      </c>
      <c r="BL35" s="21">
        <f t="shared" ca="1" si="20"/>
        <v>0</v>
      </c>
      <c r="BM35" s="21">
        <f t="shared" ca="1" si="20"/>
        <v>0</v>
      </c>
      <c r="BN35" s="21">
        <f t="shared" ca="1" si="20"/>
        <v>0</v>
      </c>
      <c r="BO35" s="21">
        <f t="shared" ca="1" si="20"/>
        <v>0</v>
      </c>
      <c r="BP35" s="21">
        <f t="shared" ca="1" si="16"/>
        <v>126</v>
      </c>
      <c r="BQ35" s="21">
        <f t="shared" ca="1" si="16"/>
        <v>0</v>
      </c>
      <c r="BR35" s="21">
        <f t="shared" ca="1" si="16"/>
        <v>233984</v>
      </c>
      <c r="BS35" s="21">
        <f t="shared" ca="1" si="16"/>
        <v>10828</v>
      </c>
      <c r="BT35" s="21">
        <f t="shared" ca="1" si="16"/>
        <v>0</v>
      </c>
      <c r="BU35" s="21">
        <f t="shared" ca="1" si="16"/>
        <v>0</v>
      </c>
      <c r="BV35" s="21">
        <f t="shared" ca="1" si="16"/>
        <v>0</v>
      </c>
      <c r="BW35" s="21">
        <f t="shared" ca="1" si="16"/>
        <v>0</v>
      </c>
      <c r="BX35" s="21">
        <f t="shared" ca="1" si="16"/>
        <v>0</v>
      </c>
      <c r="BY35" s="21">
        <f t="shared" ca="1" si="16"/>
        <v>0</v>
      </c>
      <c r="BZ35" s="21">
        <f t="shared" ca="1" si="16"/>
        <v>0</v>
      </c>
      <c r="CA35" s="21">
        <f t="shared" ca="1" si="16"/>
        <v>0</v>
      </c>
      <c r="CB35" s="21">
        <f t="shared" ca="1" si="16"/>
        <v>0</v>
      </c>
      <c r="CC35" s="21">
        <f t="shared" ca="1" si="16"/>
        <v>0</v>
      </c>
      <c r="CD35" s="21">
        <f t="shared" ca="1" si="16"/>
        <v>0</v>
      </c>
      <c r="CE35" s="21">
        <f t="shared" ca="1" si="16"/>
        <v>0</v>
      </c>
      <c r="CF35" s="21">
        <f t="shared" ca="1" si="16"/>
        <v>0</v>
      </c>
      <c r="CG35" s="21">
        <f t="shared" ca="1" si="17"/>
        <v>0</v>
      </c>
      <c r="CH35" s="21">
        <f t="shared" ca="1" si="17"/>
        <v>0</v>
      </c>
      <c r="CI35" s="21">
        <f t="shared" ca="1" si="17"/>
        <v>0</v>
      </c>
      <c r="CJ35" s="22">
        <f t="shared" ca="1" si="25"/>
        <v>10569373.619999999</v>
      </c>
      <c r="CK35" s="21">
        <f t="shared" ca="1" si="21"/>
        <v>0</v>
      </c>
      <c r="CL35" s="21">
        <f t="shared" ca="1" si="21"/>
        <v>6184.95</v>
      </c>
      <c r="CM35" s="22">
        <f t="shared" ca="1" si="26"/>
        <v>10563188.67</v>
      </c>
      <c r="CN35" s="21">
        <f t="shared" ca="1" si="22"/>
        <v>0</v>
      </c>
      <c r="CO35" s="21">
        <f t="shared" ca="1" si="22"/>
        <v>10563188.67</v>
      </c>
      <c r="CP35" s="22">
        <f t="shared" ca="1" si="27"/>
        <v>0</v>
      </c>
      <c r="CQ35" s="21">
        <f t="shared" ca="1" si="23"/>
        <v>0</v>
      </c>
      <c r="CR35" s="21">
        <f t="shared" ca="1" si="23"/>
        <v>0</v>
      </c>
      <c r="CS35" s="21">
        <f t="shared" ca="1" si="23"/>
        <v>15644</v>
      </c>
      <c r="CT35" s="21">
        <f t="shared" ca="1" si="23"/>
        <v>0</v>
      </c>
      <c r="CU35" s="21">
        <f t="shared" ca="1" si="23"/>
        <v>0</v>
      </c>
      <c r="CV35" s="22">
        <f t="shared" ca="1" si="9"/>
        <v>31239178.619999997</v>
      </c>
    </row>
    <row r="36" spans="1:100" ht="12.75" customHeight="1" x14ac:dyDescent="0.3">
      <c r="A36" s="64" t="s">
        <v>204</v>
      </c>
      <c r="B36" s="20">
        <v>1040</v>
      </c>
      <c r="C36" s="65" t="s">
        <v>147</v>
      </c>
      <c r="D36" s="22">
        <f t="shared" ca="1" si="24"/>
        <v>0</v>
      </c>
      <c r="E36" s="21">
        <f t="shared" ca="1" si="18"/>
        <v>0</v>
      </c>
      <c r="F36" s="21">
        <f t="shared" ca="1" si="18"/>
        <v>0</v>
      </c>
      <c r="G36" s="21">
        <f t="shared" ca="1" si="18"/>
        <v>0</v>
      </c>
      <c r="H36" s="21">
        <f t="shared" ca="1" si="18"/>
        <v>0</v>
      </c>
      <c r="I36" s="21">
        <f t="shared" ca="1" si="18"/>
        <v>0</v>
      </c>
      <c r="J36" s="21">
        <f t="shared" ca="1" si="18"/>
        <v>0</v>
      </c>
      <c r="K36" s="21">
        <f t="shared" ca="1" si="18"/>
        <v>0</v>
      </c>
      <c r="L36" s="21">
        <f t="shared" ca="1" si="18"/>
        <v>0</v>
      </c>
      <c r="M36" s="21">
        <f t="shared" ca="1" si="18"/>
        <v>0</v>
      </c>
      <c r="N36" s="21">
        <f t="shared" ca="1" si="18"/>
        <v>0</v>
      </c>
      <c r="O36" s="21">
        <f t="shared" ca="1" si="18"/>
        <v>0</v>
      </c>
      <c r="P36" s="21">
        <f t="shared" ca="1" si="18"/>
        <v>0</v>
      </c>
      <c r="Q36" s="21">
        <f t="shared" ca="1" si="18"/>
        <v>834071417.04999995</v>
      </c>
      <c r="R36" s="21">
        <f t="shared" ca="1" si="18"/>
        <v>0</v>
      </c>
      <c r="S36" s="21">
        <f t="shared" ca="1" si="18"/>
        <v>0</v>
      </c>
      <c r="T36" s="21">
        <f t="shared" ca="1" si="18"/>
        <v>0</v>
      </c>
      <c r="U36" s="21">
        <f t="shared" ca="1" si="19"/>
        <v>0</v>
      </c>
      <c r="V36" s="21">
        <f t="shared" ca="1" si="19"/>
        <v>0</v>
      </c>
      <c r="W36" s="21">
        <f t="shared" ca="1" si="19"/>
        <v>0</v>
      </c>
      <c r="X36" s="21">
        <f t="shared" ca="1" si="19"/>
        <v>0</v>
      </c>
      <c r="Y36" s="21">
        <f t="shared" ca="1" si="19"/>
        <v>0</v>
      </c>
      <c r="Z36" s="21">
        <f t="shared" ca="1" si="19"/>
        <v>21442565.890000001</v>
      </c>
      <c r="AA36" s="21">
        <f t="shared" ca="1" si="19"/>
        <v>0</v>
      </c>
      <c r="AB36" s="21">
        <f t="shared" ca="1" si="19"/>
        <v>0</v>
      </c>
      <c r="AC36" s="21">
        <f t="shared" ca="1" si="19"/>
        <v>0</v>
      </c>
      <c r="AD36" s="21">
        <f t="shared" ca="1" si="19"/>
        <v>0</v>
      </c>
      <c r="AE36" s="21">
        <f t="shared" ca="1" si="19"/>
        <v>0</v>
      </c>
      <c r="AF36" s="21">
        <f t="shared" ca="1" si="19"/>
        <v>0</v>
      </c>
      <c r="AG36" s="21">
        <f t="shared" ca="1" si="19"/>
        <v>0</v>
      </c>
      <c r="AH36" s="21">
        <f t="shared" ca="1" si="19"/>
        <v>0</v>
      </c>
      <c r="AI36" s="21">
        <f t="shared" ca="1" si="19"/>
        <v>0</v>
      </c>
      <c r="AJ36" s="21">
        <f t="shared" ca="1" si="15"/>
        <v>879715.05</v>
      </c>
      <c r="AK36" s="21">
        <f t="shared" ca="1" si="15"/>
        <v>0</v>
      </c>
      <c r="AL36" s="21">
        <f t="shared" ca="1" si="15"/>
        <v>0</v>
      </c>
      <c r="AM36" s="21">
        <f t="shared" ca="1" si="15"/>
        <v>0</v>
      </c>
      <c r="AN36" s="21">
        <f t="shared" ca="1" si="15"/>
        <v>0</v>
      </c>
      <c r="AO36" s="21">
        <f t="shared" ca="1" si="15"/>
        <v>89407155.070000008</v>
      </c>
      <c r="AP36" s="21">
        <f t="shared" ca="1" si="15"/>
        <v>0</v>
      </c>
      <c r="AQ36" s="21">
        <f t="shared" ca="1" si="15"/>
        <v>0</v>
      </c>
      <c r="AR36" s="21">
        <f t="shared" ca="1" si="15"/>
        <v>0</v>
      </c>
      <c r="AS36" s="21">
        <f t="shared" ca="1" si="15"/>
        <v>0</v>
      </c>
      <c r="AT36" s="21">
        <f t="shared" ca="1" si="15"/>
        <v>0</v>
      </c>
      <c r="AU36" s="21">
        <f t="shared" ca="1" si="15"/>
        <v>0</v>
      </c>
      <c r="AV36" s="21">
        <f t="shared" ca="1" si="15"/>
        <v>0</v>
      </c>
      <c r="AW36" s="21">
        <f t="shared" ca="1" si="15"/>
        <v>0</v>
      </c>
      <c r="AX36" s="21">
        <f t="shared" ca="1" si="15"/>
        <v>0</v>
      </c>
      <c r="AY36" s="21">
        <f t="shared" ca="1" si="15"/>
        <v>0</v>
      </c>
      <c r="AZ36" s="21">
        <f t="shared" ca="1" si="20"/>
        <v>0</v>
      </c>
      <c r="BA36" s="21">
        <f t="shared" ca="1" si="20"/>
        <v>0</v>
      </c>
      <c r="BB36" s="21">
        <f t="shared" ca="1" si="20"/>
        <v>0</v>
      </c>
      <c r="BC36" s="21">
        <f t="shared" ca="1" si="20"/>
        <v>0</v>
      </c>
      <c r="BD36" s="21">
        <f t="shared" ca="1" si="20"/>
        <v>0</v>
      </c>
      <c r="BE36" s="21">
        <f t="shared" ca="1" si="20"/>
        <v>0</v>
      </c>
      <c r="BF36" s="21">
        <f t="shared" ca="1" si="20"/>
        <v>0</v>
      </c>
      <c r="BG36" s="21">
        <f t="shared" ca="1" si="20"/>
        <v>0</v>
      </c>
      <c r="BH36" s="21">
        <f t="shared" ca="1" si="20"/>
        <v>0</v>
      </c>
      <c r="BI36" s="21">
        <f t="shared" ca="1" si="20"/>
        <v>0</v>
      </c>
      <c r="BJ36" s="21">
        <f t="shared" ca="1" si="20"/>
        <v>0</v>
      </c>
      <c r="BK36" s="21">
        <f t="shared" ca="1" si="20"/>
        <v>0</v>
      </c>
      <c r="BL36" s="21">
        <f t="shared" ca="1" si="20"/>
        <v>0</v>
      </c>
      <c r="BM36" s="21">
        <f t="shared" ca="1" si="20"/>
        <v>0</v>
      </c>
      <c r="BN36" s="21">
        <f t="shared" ca="1" si="20"/>
        <v>0</v>
      </c>
      <c r="BO36" s="21">
        <f t="shared" ca="1" si="20"/>
        <v>0</v>
      </c>
      <c r="BP36" s="21">
        <f t="shared" ca="1" si="16"/>
        <v>0</v>
      </c>
      <c r="BQ36" s="21">
        <f t="shared" ca="1" si="16"/>
        <v>0</v>
      </c>
      <c r="BR36" s="21">
        <f t="shared" ca="1" si="16"/>
        <v>0</v>
      </c>
      <c r="BS36" s="21">
        <f t="shared" ca="1" si="16"/>
        <v>0</v>
      </c>
      <c r="BT36" s="21">
        <f t="shared" ca="1" si="16"/>
        <v>0</v>
      </c>
      <c r="BU36" s="21">
        <f t="shared" ca="1" si="16"/>
        <v>0</v>
      </c>
      <c r="BV36" s="21">
        <f t="shared" ca="1" si="16"/>
        <v>0</v>
      </c>
      <c r="BW36" s="21">
        <f t="shared" ca="1" si="16"/>
        <v>0</v>
      </c>
      <c r="BX36" s="21">
        <f t="shared" ca="1" si="16"/>
        <v>0</v>
      </c>
      <c r="BY36" s="21">
        <f t="shared" ca="1" si="16"/>
        <v>0</v>
      </c>
      <c r="BZ36" s="21">
        <f t="shared" ca="1" si="16"/>
        <v>0</v>
      </c>
      <c r="CA36" s="21">
        <f t="shared" ca="1" si="16"/>
        <v>0</v>
      </c>
      <c r="CB36" s="21">
        <f t="shared" ca="1" si="16"/>
        <v>0</v>
      </c>
      <c r="CC36" s="21">
        <f t="shared" ca="1" si="16"/>
        <v>0</v>
      </c>
      <c r="CD36" s="21">
        <f t="shared" ca="1" si="16"/>
        <v>0</v>
      </c>
      <c r="CE36" s="21">
        <f t="shared" ca="1" si="16"/>
        <v>0</v>
      </c>
      <c r="CF36" s="21">
        <f t="shared" ca="1" si="16"/>
        <v>0</v>
      </c>
      <c r="CG36" s="21">
        <f t="shared" ca="1" si="17"/>
        <v>0</v>
      </c>
      <c r="CH36" s="21">
        <f t="shared" ca="1" si="17"/>
        <v>0</v>
      </c>
      <c r="CI36" s="21">
        <f t="shared" ca="1" si="17"/>
        <v>0</v>
      </c>
      <c r="CJ36" s="22">
        <f t="shared" ca="1" si="25"/>
        <v>0</v>
      </c>
      <c r="CK36" s="21">
        <f t="shared" ca="1" si="21"/>
        <v>0</v>
      </c>
      <c r="CL36" s="21">
        <f t="shared" ca="1" si="21"/>
        <v>0</v>
      </c>
      <c r="CM36" s="22">
        <f t="shared" ca="1" si="26"/>
        <v>0</v>
      </c>
      <c r="CN36" s="21">
        <f t="shared" ca="1" si="22"/>
        <v>0</v>
      </c>
      <c r="CO36" s="21">
        <f t="shared" ca="1" si="22"/>
        <v>0</v>
      </c>
      <c r="CP36" s="22">
        <f t="shared" ca="1" si="27"/>
        <v>0</v>
      </c>
      <c r="CQ36" s="21">
        <f t="shared" ca="1" si="23"/>
        <v>0</v>
      </c>
      <c r="CR36" s="21">
        <f t="shared" ca="1" si="23"/>
        <v>0</v>
      </c>
      <c r="CS36" s="21">
        <f t="shared" ca="1" si="23"/>
        <v>0</v>
      </c>
      <c r="CT36" s="21">
        <f t="shared" ca="1" si="23"/>
        <v>0</v>
      </c>
      <c r="CU36" s="21">
        <f t="shared" ca="1" si="23"/>
        <v>0</v>
      </c>
      <c r="CV36" s="22">
        <f t="shared" ca="1" si="9"/>
        <v>945800853.05999994</v>
      </c>
    </row>
    <row r="37" spans="1:100" ht="12.75" customHeight="1" x14ac:dyDescent="0.3">
      <c r="A37" s="64" t="s">
        <v>206</v>
      </c>
      <c r="B37" s="20">
        <v>1043</v>
      </c>
      <c r="C37" s="65" t="s">
        <v>147</v>
      </c>
      <c r="D37" s="22">
        <f t="shared" ca="1" si="24"/>
        <v>500902010.02999997</v>
      </c>
      <c r="E37" s="21">
        <f t="shared" ca="1" si="18"/>
        <v>1520087.94</v>
      </c>
      <c r="F37" s="21">
        <f t="shared" ca="1" si="18"/>
        <v>324461018.56999999</v>
      </c>
      <c r="G37" s="21">
        <f t="shared" ca="1" si="18"/>
        <v>174920903.52000001</v>
      </c>
      <c r="H37" s="21">
        <f t="shared" ca="1" si="18"/>
        <v>1054871.55</v>
      </c>
      <c r="I37" s="21">
        <f t="shared" ca="1" si="18"/>
        <v>1274732.3500000001</v>
      </c>
      <c r="J37" s="21">
        <f t="shared" ca="1" si="18"/>
        <v>0</v>
      </c>
      <c r="K37" s="21">
        <f t="shared" ca="1" si="18"/>
        <v>0</v>
      </c>
      <c r="L37" s="21">
        <f t="shared" ca="1" si="18"/>
        <v>0</v>
      </c>
      <c r="M37" s="21">
        <f t="shared" ca="1" si="18"/>
        <v>0</v>
      </c>
      <c r="N37" s="21">
        <f t="shared" ca="1" si="18"/>
        <v>0</v>
      </c>
      <c r="O37" s="21">
        <f t="shared" ca="1" si="18"/>
        <v>25581099.98</v>
      </c>
      <c r="P37" s="21">
        <f t="shared" ca="1" si="18"/>
        <v>0</v>
      </c>
      <c r="Q37" s="21">
        <f t="shared" ca="1" si="18"/>
        <v>1691373.11</v>
      </c>
      <c r="R37" s="21">
        <f t="shared" ca="1" si="18"/>
        <v>0</v>
      </c>
      <c r="S37" s="21">
        <f t="shared" ca="1" si="18"/>
        <v>0</v>
      </c>
      <c r="T37" s="21">
        <f t="shared" ca="1" si="18"/>
        <v>635279903.2700001</v>
      </c>
      <c r="U37" s="21">
        <f t="shared" ca="1" si="19"/>
        <v>0</v>
      </c>
      <c r="V37" s="21">
        <f t="shared" ca="1" si="19"/>
        <v>698253.55</v>
      </c>
      <c r="W37" s="21">
        <f t="shared" ca="1" si="19"/>
        <v>4192723.53</v>
      </c>
      <c r="X37" s="21">
        <f t="shared" ca="1" si="19"/>
        <v>0</v>
      </c>
      <c r="Y37" s="21">
        <f t="shared" ca="1" si="19"/>
        <v>2496004.48</v>
      </c>
      <c r="Z37" s="21">
        <f t="shared" ca="1" si="19"/>
        <v>16215342.2700016</v>
      </c>
      <c r="AA37" s="21">
        <f t="shared" ca="1" si="19"/>
        <v>0</v>
      </c>
      <c r="AB37" s="21">
        <f t="shared" ca="1" si="19"/>
        <v>0</v>
      </c>
      <c r="AC37" s="21">
        <f t="shared" ca="1" si="19"/>
        <v>337207.61</v>
      </c>
      <c r="AD37" s="21">
        <f t="shared" ca="1" si="19"/>
        <v>8262769.5300000003</v>
      </c>
      <c r="AE37" s="21">
        <f t="shared" ca="1" si="19"/>
        <v>0</v>
      </c>
      <c r="AF37" s="21">
        <f t="shared" ca="1" si="19"/>
        <v>2511.6</v>
      </c>
      <c r="AG37" s="21">
        <f t="shared" ca="1" si="19"/>
        <v>0</v>
      </c>
      <c r="AH37" s="21">
        <f t="shared" ca="1" si="19"/>
        <v>0</v>
      </c>
      <c r="AI37" s="21">
        <f t="shared" ca="1" si="19"/>
        <v>0</v>
      </c>
      <c r="AJ37" s="21">
        <f t="shared" ca="1" si="15"/>
        <v>2858570.86</v>
      </c>
      <c r="AK37" s="21">
        <f t="shared" ca="1" si="15"/>
        <v>0</v>
      </c>
      <c r="AL37" s="21">
        <f t="shared" ca="1" si="15"/>
        <v>0</v>
      </c>
      <c r="AM37" s="21">
        <f t="shared" ca="1" si="15"/>
        <v>12317731.199999999</v>
      </c>
      <c r="AN37" s="21">
        <f t="shared" ca="1" si="15"/>
        <v>0</v>
      </c>
      <c r="AO37" s="21">
        <f t="shared" ca="1" si="15"/>
        <v>0</v>
      </c>
      <c r="AP37" s="21">
        <f t="shared" ca="1" si="15"/>
        <v>1545017.39</v>
      </c>
      <c r="AQ37" s="21">
        <f t="shared" ca="1" si="15"/>
        <v>0</v>
      </c>
      <c r="AR37" s="21">
        <f t="shared" ca="1" si="15"/>
        <v>0</v>
      </c>
      <c r="AS37" s="21">
        <f t="shared" ca="1" si="15"/>
        <v>0</v>
      </c>
      <c r="AT37" s="21">
        <f t="shared" ca="1" si="15"/>
        <v>0</v>
      </c>
      <c r="AU37" s="21">
        <f t="shared" ca="1" si="15"/>
        <v>0</v>
      </c>
      <c r="AV37" s="21">
        <f t="shared" ca="1" si="15"/>
        <v>0</v>
      </c>
      <c r="AW37" s="21">
        <f t="shared" ca="1" si="15"/>
        <v>0</v>
      </c>
      <c r="AX37" s="21">
        <f t="shared" ca="1" si="15"/>
        <v>0</v>
      </c>
      <c r="AY37" s="21">
        <f t="shared" ref="AY37:BN52" ca="1" si="28">IFERROR(INDIRECT("'"&amp;$B$2&amp;"'!"&amp;ADDRESS(MATCH($B37,INDIRECT("'"&amp;$B$2&amp;"'!$B$1:$B$1095"),0),MATCH(AY$5,INDIRECT("'"&amp;$B$2&amp;"'!5:5"),0))),0)</f>
        <v>0</v>
      </c>
      <c r="AZ37" s="21">
        <f t="shared" ca="1" si="28"/>
        <v>0</v>
      </c>
      <c r="BA37" s="21">
        <f t="shared" ca="1" si="28"/>
        <v>0</v>
      </c>
      <c r="BB37" s="21">
        <f t="shared" ca="1" si="28"/>
        <v>0</v>
      </c>
      <c r="BC37" s="21">
        <f t="shared" ca="1" si="28"/>
        <v>0</v>
      </c>
      <c r="BD37" s="21">
        <f t="shared" ca="1" si="28"/>
        <v>332773.15999999997</v>
      </c>
      <c r="BE37" s="21">
        <f t="shared" ca="1" si="28"/>
        <v>0</v>
      </c>
      <c r="BF37" s="21">
        <f t="shared" ca="1" si="28"/>
        <v>0</v>
      </c>
      <c r="BG37" s="21">
        <f t="shared" ca="1" si="28"/>
        <v>0</v>
      </c>
      <c r="BH37" s="21">
        <f t="shared" ca="1" si="28"/>
        <v>0</v>
      </c>
      <c r="BI37" s="21">
        <f t="shared" ca="1" si="28"/>
        <v>0</v>
      </c>
      <c r="BJ37" s="21">
        <f t="shared" ca="1" si="28"/>
        <v>0</v>
      </c>
      <c r="BK37" s="21">
        <f t="shared" ca="1" si="28"/>
        <v>0</v>
      </c>
      <c r="BL37" s="21">
        <f t="shared" ca="1" si="28"/>
        <v>0</v>
      </c>
      <c r="BM37" s="21">
        <f t="shared" ca="1" si="28"/>
        <v>0</v>
      </c>
      <c r="BN37" s="21">
        <f t="shared" ca="1" si="28"/>
        <v>16743.07</v>
      </c>
      <c r="BO37" s="21">
        <f t="shared" ca="1" si="20"/>
        <v>0</v>
      </c>
      <c r="BP37" s="21">
        <f t="shared" ref="BP37:CF38" ca="1" si="29">IFERROR(INDIRECT("'"&amp;$B$2&amp;"'!"&amp;ADDRESS(MATCH($B37,INDIRECT("'"&amp;$B$2&amp;"'!$B$1:$B$1095"),0),MATCH(BP$5,INDIRECT("'"&amp;$B$2&amp;"'!5:5"),0))),0)</f>
        <v>19328532.43</v>
      </c>
      <c r="BQ37" s="21">
        <f t="shared" ca="1" si="29"/>
        <v>8788944.0199999996</v>
      </c>
      <c r="BR37" s="21">
        <f t="shared" ca="1" si="29"/>
        <v>1512604.48</v>
      </c>
      <c r="BS37" s="21">
        <f t="shared" ca="1" si="29"/>
        <v>12277625.74</v>
      </c>
      <c r="BT37" s="21">
        <f t="shared" ca="1" si="29"/>
        <v>0</v>
      </c>
      <c r="BU37" s="21">
        <f t="shared" ca="1" si="29"/>
        <v>0</v>
      </c>
      <c r="BV37" s="21">
        <f t="shared" ca="1" si="29"/>
        <v>10344652.1</v>
      </c>
      <c r="BW37" s="21">
        <f t="shared" ca="1" si="29"/>
        <v>0</v>
      </c>
      <c r="BX37" s="21">
        <f t="shared" ca="1" si="29"/>
        <v>0</v>
      </c>
      <c r="BY37" s="21">
        <f t="shared" ca="1" si="29"/>
        <v>0</v>
      </c>
      <c r="BZ37" s="21">
        <f t="shared" ca="1" si="29"/>
        <v>0</v>
      </c>
      <c r="CA37" s="21">
        <f t="shared" ca="1" si="29"/>
        <v>0</v>
      </c>
      <c r="CB37" s="21">
        <f t="shared" ca="1" si="29"/>
        <v>0</v>
      </c>
      <c r="CC37" s="21">
        <f t="shared" ca="1" si="29"/>
        <v>0</v>
      </c>
      <c r="CD37" s="21">
        <f t="shared" ca="1" si="29"/>
        <v>0</v>
      </c>
      <c r="CE37" s="21">
        <f t="shared" ca="1" si="29"/>
        <v>3501408.65000004</v>
      </c>
      <c r="CF37" s="21">
        <f t="shared" ca="1" si="29"/>
        <v>0</v>
      </c>
      <c r="CG37" s="21">
        <f ca="1">IFERROR(INDIRECT("'"&amp;$B$2&amp;"'!"&amp;ADDRESS(MATCH($B37,INDIRECT("'"&amp;$B$2&amp;"'!$B$1:$B$1095"),0),MATCH(CG$5,INDIRECT("'"&amp;$B$2&amp;"'!5:5"),0))),0)</f>
        <v>0</v>
      </c>
      <c r="CH37" s="21">
        <f ca="1">IFERROR(INDIRECT("'"&amp;$B$2&amp;"'!"&amp;ADDRESS(MATCH($B37,INDIRECT("'"&amp;$B$2&amp;"'!$B$1:$B$1095"),0),MATCH(CH$5,INDIRECT("'"&amp;$B$2&amp;"'!5:5"),0))),0)</f>
        <v>0</v>
      </c>
      <c r="CI37" s="21">
        <f ca="1">IFERROR(INDIRECT("'"&amp;$B$2&amp;"'!"&amp;ADDRESS(MATCH($B37,INDIRECT("'"&amp;$B$2&amp;"'!$B$1:$B$1095"),0),MATCH(CI$5,INDIRECT("'"&amp;$B$2&amp;"'!5:5"),0))),0)</f>
        <v>0</v>
      </c>
      <c r="CJ37" s="22">
        <f t="shared" ca="1" si="25"/>
        <v>6173395.8199999742</v>
      </c>
      <c r="CK37" s="21">
        <f t="shared" ca="1" si="21"/>
        <v>0</v>
      </c>
      <c r="CL37" s="21">
        <f t="shared" ca="1" si="21"/>
        <v>0</v>
      </c>
      <c r="CM37" s="22">
        <f t="shared" ca="1" si="26"/>
        <v>1600438.23</v>
      </c>
      <c r="CN37" s="21">
        <f t="shared" ca="1" si="22"/>
        <v>1348878.27</v>
      </c>
      <c r="CO37" s="21">
        <f t="shared" ca="1" si="22"/>
        <v>251559.96</v>
      </c>
      <c r="CP37" s="22">
        <f t="shared" ca="1" si="27"/>
        <v>4572957.5899999738</v>
      </c>
      <c r="CQ37" s="21">
        <f t="shared" ca="1" si="23"/>
        <v>0</v>
      </c>
      <c r="CR37" s="21">
        <f t="shared" ca="1" si="23"/>
        <v>4572957.5899999738</v>
      </c>
      <c r="CS37" s="21">
        <f t="shared" ca="1" si="23"/>
        <v>630446.1</v>
      </c>
      <c r="CT37" s="21">
        <f t="shared" ca="1" si="23"/>
        <v>0</v>
      </c>
      <c r="CU37" s="21">
        <f t="shared" ca="1" si="23"/>
        <v>0</v>
      </c>
      <c r="CV37" s="22">
        <f t="shared" ca="1" si="9"/>
        <v>1277617247.8800015</v>
      </c>
    </row>
    <row r="38" spans="1:100" ht="12.75" customHeight="1" x14ac:dyDescent="0.3">
      <c r="A38" s="64" t="s">
        <v>208</v>
      </c>
      <c r="B38" s="20">
        <v>1044</v>
      </c>
      <c r="C38" s="65" t="s">
        <v>147</v>
      </c>
      <c r="D38" s="22">
        <f t="shared" ca="1" si="24"/>
        <v>30278.97</v>
      </c>
      <c r="E38" s="21">
        <f t="shared" ca="1" si="18"/>
        <v>25618.420000000002</v>
      </c>
      <c r="F38" s="21">
        <f t="shared" ca="1" si="18"/>
        <v>4660.55</v>
      </c>
      <c r="G38" s="21">
        <f t="shared" ca="1" si="18"/>
        <v>0</v>
      </c>
      <c r="H38" s="21">
        <f t="shared" ca="1" si="18"/>
        <v>0</v>
      </c>
      <c r="I38" s="21">
        <f t="shared" ca="1" si="18"/>
        <v>20227.560000000001</v>
      </c>
      <c r="J38" s="21">
        <f t="shared" ca="1" si="18"/>
        <v>0</v>
      </c>
      <c r="K38" s="21">
        <f t="shared" ca="1" si="18"/>
        <v>0</v>
      </c>
      <c r="L38" s="21">
        <f t="shared" ca="1" si="18"/>
        <v>0</v>
      </c>
      <c r="M38" s="21">
        <f t="shared" ca="1" si="18"/>
        <v>0</v>
      </c>
      <c r="N38" s="21">
        <f t="shared" ca="1" si="18"/>
        <v>0</v>
      </c>
      <c r="O38" s="21">
        <f t="shared" ca="1" si="18"/>
        <v>0</v>
      </c>
      <c r="P38" s="21">
        <f t="shared" ca="1" si="18"/>
        <v>0</v>
      </c>
      <c r="Q38" s="21">
        <f t="shared" ca="1" si="18"/>
        <v>0</v>
      </c>
      <c r="R38" s="21">
        <f t="shared" ca="1" si="18"/>
        <v>0</v>
      </c>
      <c r="S38" s="21">
        <f t="shared" ca="1" si="18"/>
        <v>0</v>
      </c>
      <c r="T38" s="21">
        <f t="shared" ref="T38" ca="1" si="30">IFERROR(INDIRECT("'"&amp;$B$2&amp;"'!"&amp;ADDRESS(MATCH($B38,INDIRECT("'"&amp;$B$2&amp;"'!$B$1:$B$1095"),0),MATCH(T$5,INDIRECT("'"&amp;$B$2&amp;"'!5:5"),0))),0)</f>
        <v>17583732.5</v>
      </c>
      <c r="U38" s="21">
        <f t="shared" ca="1" si="19"/>
        <v>0</v>
      </c>
      <c r="V38" s="21">
        <f t="shared" ca="1" si="19"/>
        <v>114156.97</v>
      </c>
      <c r="W38" s="21">
        <f t="shared" ca="1" si="19"/>
        <v>357687.27</v>
      </c>
      <c r="X38" s="21">
        <f t="shared" ca="1" si="19"/>
        <v>0</v>
      </c>
      <c r="Y38" s="21">
        <f t="shared" ca="1" si="19"/>
        <v>0</v>
      </c>
      <c r="Z38" s="21">
        <f t="shared" ca="1" si="19"/>
        <v>44.93</v>
      </c>
      <c r="AA38" s="21">
        <f t="shared" ca="1" si="19"/>
        <v>0</v>
      </c>
      <c r="AB38" s="21">
        <f t="shared" ca="1" si="19"/>
        <v>0</v>
      </c>
      <c r="AC38" s="21">
        <f t="shared" ca="1" si="19"/>
        <v>249.5</v>
      </c>
      <c r="AD38" s="21">
        <f t="shared" ca="1" si="19"/>
        <v>394.94</v>
      </c>
      <c r="AE38" s="21">
        <f t="shared" ca="1" si="19"/>
        <v>0</v>
      </c>
      <c r="AF38" s="21">
        <f t="shared" ca="1" si="19"/>
        <v>0</v>
      </c>
      <c r="AG38" s="21">
        <f t="shared" ca="1" si="19"/>
        <v>0</v>
      </c>
      <c r="AH38" s="21">
        <f t="shared" ca="1" si="19"/>
        <v>0</v>
      </c>
      <c r="AI38" s="21">
        <f t="shared" ca="1" si="19"/>
        <v>0</v>
      </c>
      <c r="AJ38" s="21">
        <f t="shared" ca="1" si="19"/>
        <v>0</v>
      </c>
      <c r="AK38" s="21">
        <f t="shared" ref="AK38:AZ53" ca="1" si="31">IFERROR(INDIRECT("'"&amp;$B$2&amp;"'!"&amp;ADDRESS(MATCH($B38,INDIRECT("'"&amp;$B$2&amp;"'!$B$1:$B$1095"),0),MATCH(AK$5,INDIRECT("'"&amp;$B$2&amp;"'!5:5"),0))),0)</f>
        <v>0</v>
      </c>
      <c r="AL38" s="21">
        <f t="shared" ca="1" si="31"/>
        <v>0</v>
      </c>
      <c r="AM38" s="21">
        <f t="shared" ca="1" si="31"/>
        <v>0</v>
      </c>
      <c r="AN38" s="21">
        <f t="shared" ca="1" si="31"/>
        <v>0</v>
      </c>
      <c r="AO38" s="21">
        <f t="shared" ca="1" si="31"/>
        <v>0</v>
      </c>
      <c r="AP38" s="21">
        <f t="shared" ca="1" si="31"/>
        <v>13.69</v>
      </c>
      <c r="AQ38" s="21">
        <f t="shared" ca="1" si="31"/>
        <v>0</v>
      </c>
      <c r="AR38" s="21">
        <f t="shared" ca="1" si="31"/>
        <v>0</v>
      </c>
      <c r="AS38" s="21">
        <f t="shared" ca="1" si="31"/>
        <v>0</v>
      </c>
      <c r="AT38" s="21">
        <f t="shared" ca="1" si="31"/>
        <v>0</v>
      </c>
      <c r="AU38" s="21">
        <f t="shared" ca="1" si="31"/>
        <v>0</v>
      </c>
      <c r="AV38" s="21">
        <f t="shared" ca="1" si="31"/>
        <v>0</v>
      </c>
      <c r="AW38" s="21">
        <f t="shared" ca="1" si="31"/>
        <v>0</v>
      </c>
      <c r="AX38" s="21">
        <f t="shared" ca="1" si="31"/>
        <v>0</v>
      </c>
      <c r="AY38" s="21">
        <f t="shared" ca="1" si="31"/>
        <v>0</v>
      </c>
      <c r="AZ38" s="21">
        <f t="shared" ca="1" si="28"/>
        <v>0</v>
      </c>
      <c r="BA38" s="21">
        <f t="shared" ca="1" si="28"/>
        <v>0</v>
      </c>
      <c r="BB38" s="21">
        <f t="shared" ca="1" si="28"/>
        <v>0</v>
      </c>
      <c r="BC38" s="21">
        <f t="shared" ca="1" si="28"/>
        <v>0</v>
      </c>
      <c r="BD38" s="21">
        <f t="shared" ca="1" si="28"/>
        <v>2352.5300000000002</v>
      </c>
      <c r="BE38" s="21">
        <f t="shared" ca="1" si="28"/>
        <v>0</v>
      </c>
      <c r="BF38" s="21">
        <f t="shared" ca="1" si="28"/>
        <v>0</v>
      </c>
      <c r="BG38" s="21">
        <f t="shared" ca="1" si="28"/>
        <v>0</v>
      </c>
      <c r="BH38" s="21">
        <f t="shared" ca="1" si="28"/>
        <v>0</v>
      </c>
      <c r="BI38" s="21">
        <f t="shared" ca="1" si="28"/>
        <v>0</v>
      </c>
      <c r="BJ38" s="21">
        <f t="shared" ca="1" si="28"/>
        <v>0</v>
      </c>
      <c r="BK38" s="21">
        <f t="shared" ca="1" si="28"/>
        <v>0</v>
      </c>
      <c r="BL38" s="21">
        <f t="shared" ca="1" si="28"/>
        <v>0</v>
      </c>
      <c r="BM38" s="21">
        <f t="shared" ca="1" si="28"/>
        <v>0</v>
      </c>
      <c r="BN38" s="21">
        <f t="shared" ca="1" si="28"/>
        <v>39684.46</v>
      </c>
      <c r="BO38" s="21">
        <f t="shared" ca="1" si="20"/>
        <v>0</v>
      </c>
      <c r="BP38" s="21">
        <f t="shared" ca="1" si="29"/>
        <v>0</v>
      </c>
      <c r="BQ38" s="21">
        <f t="shared" ca="1" si="29"/>
        <v>0</v>
      </c>
      <c r="BR38" s="21">
        <f t="shared" ca="1" si="29"/>
        <v>0</v>
      </c>
      <c r="BS38" s="21">
        <f t="shared" ca="1" si="29"/>
        <v>299.83999999999997</v>
      </c>
      <c r="BT38" s="21">
        <f t="shared" ca="1" si="29"/>
        <v>0</v>
      </c>
      <c r="BU38" s="21">
        <f t="shared" ca="1" si="29"/>
        <v>0</v>
      </c>
      <c r="BV38" s="21">
        <f t="shared" ca="1" si="29"/>
        <v>0</v>
      </c>
      <c r="BW38" s="21">
        <f t="shared" ca="1" si="29"/>
        <v>0</v>
      </c>
      <c r="BX38" s="21">
        <f t="shared" ca="1" si="29"/>
        <v>0</v>
      </c>
      <c r="BY38" s="21">
        <f t="shared" ca="1" si="29"/>
        <v>0</v>
      </c>
      <c r="BZ38" s="21">
        <f t="shared" ca="1" si="29"/>
        <v>0</v>
      </c>
      <c r="CA38" s="21">
        <f t="shared" ca="1" si="29"/>
        <v>0</v>
      </c>
      <c r="CB38" s="21">
        <f t="shared" ca="1" si="29"/>
        <v>0</v>
      </c>
      <c r="CC38" s="21">
        <f t="shared" ca="1" si="29"/>
        <v>0</v>
      </c>
      <c r="CD38" s="21">
        <f t="shared" ca="1" si="29"/>
        <v>0</v>
      </c>
      <c r="CE38" s="21">
        <f t="shared" ca="1" si="29"/>
        <v>0</v>
      </c>
      <c r="CF38" s="21">
        <f t="shared" ca="1" si="29"/>
        <v>0</v>
      </c>
      <c r="CG38" s="21">
        <f t="shared" ref="BX38:CI53" ca="1" si="32">IFERROR(INDIRECT("'"&amp;$B$2&amp;"'!"&amp;ADDRESS(MATCH($B38,INDIRECT("'"&amp;$B$2&amp;"'!$B$1:$B$1095"),0),MATCH(CG$5,INDIRECT("'"&amp;$B$2&amp;"'!5:5"),0))),0)</f>
        <v>0</v>
      </c>
      <c r="CH38" s="21">
        <f t="shared" ca="1" si="32"/>
        <v>0</v>
      </c>
      <c r="CI38" s="21">
        <f t="shared" ca="1" si="32"/>
        <v>0</v>
      </c>
      <c r="CJ38" s="22">
        <f t="shared" ca="1" si="25"/>
        <v>0</v>
      </c>
      <c r="CK38" s="21">
        <f t="shared" ca="1" si="21"/>
        <v>0</v>
      </c>
      <c r="CL38" s="21">
        <f t="shared" ca="1" si="21"/>
        <v>0</v>
      </c>
      <c r="CM38" s="22">
        <f t="shared" ca="1" si="26"/>
        <v>0</v>
      </c>
      <c r="CN38" s="21">
        <f t="shared" ca="1" si="22"/>
        <v>0</v>
      </c>
      <c r="CO38" s="21">
        <f t="shared" ca="1" si="22"/>
        <v>0</v>
      </c>
      <c r="CP38" s="22">
        <f t="shared" ca="1" si="27"/>
        <v>0</v>
      </c>
      <c r="CQ38" s="21">
        <f t="shared" ca="1" si="23"/>
        <v>0</v>
      </c>
      <c r="CR38" s="21">
        <f t="shared" ca="1" si="23"/>
        <v>0</v>
      </c>
      <c r="CS38" s="21">
        <f t="shared" ca="1" si="23"/>
        <v>33701.879999999997</v>
      </c>
      <c r="CT38" s="21">
        <f t="shared" ca="1" si="23"/>
        <v>0</v>
      </c>
      <c r="CU38" s="21">
        <f t="shared" ca="1" si="23"/>
        <v>0</v>
      </c>
      <c r="CV38" s="22">
        <f t="shared" ca="1" si="9"/>
        <v>18182825.039999999</v>
      </c>
    </row>
    <row r="39" spans="1:100" ht="12.75" customHeight="1" x14ac:dyDescent="0.3">
      <c r="A39" s="64" t="s">
        <v>210</v>
      </c>
      <c r="B39" s="20">
        <v>1045</v>
      </c>
      <c r="C39" s="65" t="s">
        <v>147</v>
      </c>
      <c r="D39" s="22">
        <f t="shared" ca="1" si="24"/>
        <v>233411.15000000002</v>
      </c>
      <c r="E39" s="21">
        <f t="shared" ref="E39:T54" ca="1" si="33">IFERROR(INDIRECT("'"&amp;$B$2&amp;"'!"&amp;ADDRESS(MATCH($B39,INDIRECT("'"&amp;$B$2&amp;"'!$B$1:$B$1095"),0),MATCH(E$5,INDIRECT("'"&amp;$B$2&amp;"'!5:5"),0))),0)</f>
        <v>94808.02</v>
      </c>
      <c r="F39" s="21">
        <f t="shared" ca="1" si="33"/>
        <v>138603.13</v>
      </c>
      <c r="G39" s="21">
        <f t="shared" ca="1" si="33"/>
        <v>0</v>
      </c>
      <c r="H39" s="21">
        <f t="shared" ca="1" si="33"/>
        <v>875807.54</v>
      </c>
      <c r="I39" s="21">
        <f t="shared" ca="1" si="33"/>
        <v>296259.12</v>
      </c>
      <c r="J39" s="21">
        <f t="shared" ca="1" si="33"/>
        <v>0</v>
      </c>
      <c r="K39" s="21">
        <f t="shared" ca="1" si="33"/>
        <v>4729946.0199999996</v>
      </c>
      <c r="L39" s="21">
        <f t="shared" ca="1" si="33"/>
        <v>0</v>
      </c>
      <c r="M39" s="21">
        <f t="shared" ca="1" si="33"/>
        <v>0</v>
      </c>
      <c r="N39" s="21">
        <f t="shared" ca="1" si="33"/>
        <v>1634285.71</v>
      </c>
      <c r="O39" s="21">
        <f t="shared" ca="1" si="33"/>
        <v>10</v>
      </c>
      <c r="P39" s="21">
        <f t="shared" ca="1" si="33"/>
        <v>0</v>
      </c>
      <c r="Q39" s="21">
        <f t="shared" ca="1" si="33"/>
        <v>107444.926893</v>
      </c>
      <c r="R39" s="21">
        <f t="shared" ca="1" si="33"/>
        <v>0</v>
      </c>
      <c r="S39" s="21">
        <f t="shared" ca="1" si="33"/>
        <v>0</v>
      </c>
      <c r="T39" s="21">
        <f t="shared" ca="1" si="33"/>
        <v>957191886.17349994</v>
      </c>
      <c r="U39" s="21">
        <f t="shared" ref="U39:AJ54" ca="1" si="34">IFERROR(INDIRECT("'"&amp;$B$2&amp;"'!"&amp;ADDRESS(MATCH($B39,INDIRECT("'"&amp;$B$2&amp;"'!$B$1:$B$1095"),0),MATCH(U$5,INDIRECT("'"&amp;$B$2&amp;"'!5:5"),0))),0)</f>
        <v>9858312.5700000003</v>
      </c>
      <c r="V39" s="21">
        <f t="shared" ca="1" si="34"/>
        <v>897581.71</v>
      </c>
      <c r="W39" s="21">
        <f t="shared" ca="1" si="34"/>
        <v>4435250.47</v>
      </c>
      <c r="X39" s="21">
        <f t="shared" ca="1" si="34"/>
        <v>0</v>
      </c>
      <c r="Y39" s="21">
        <f t="shared" ca="1" si="34"/>
        <v>12846.887500000001</v>
      </c>
      <c r="Z39" s="21">
        <f t="shared" ca="1" si="34"/>
        <v>49299.502194000001</v>
      </c>
      <c r="AA39" s="21">
        <f t="shared" ca="1" si="34"/>
        <v>0</v>
      </c>
      <c r="AB39" s="21">
        <f t="shared" ca="1" si="34"/>
        <v>0</v>
      </c>
      <c r="AC39" s="21">
        <f t="shared" ca="1" si="34"/>
        <v>18542.82375</v>
      </c>
      <c r="AD39" s="21">
        <f t="shared" ca="1" si="34"/>
        <v>17452.220194000001</v>
      </c>
      <c r="AE39" s="21">
        <f t="shared" ca="1" si="34"/>
        <v>0</v>
      </c>
      <c r="AF39" s="21">
        <f t="shared" ca="1" si="34"/>
        <v>1750</v>
      </c>
      <c r="AG39" s="21">
        <f t="shared" ca="1" si="34"/>
        <v>0</v>
      </c>
      <c r="AH39" s="21">
        <f t="shared" ca="1" si="34"/>
        <v>0</v>
      </c>
      <c r="AI39" s="21">
        <f t="shared" ca="1" si="34"/>
        <v>0</v>
      </c>
      <c r="AJ39" s="21">
        <f t="shared" ca="1" si="34"/>
        <v>5896398.1299999999</v>
      </c>
      <c r="AK39" s="21">
        <f t="shared" ca="1" si="31"/>
        <v>0</v>
      </c>
      <c r="AL39" s="21">
        <f t="shared" ca="1" si="31"/>
        <v>0</v>
      </c>
      <c r="AM39" s="21">
        <f t="shared" ca="1" si="31"/>
        <v>0</v>
      </c>
      <c r="AN39" s="21">
        <f t="shared" ca="1" si="31"/>
        <v>0</v>
      </c>
      <c r="AO39" s="21">
        <f t="shared" ca="1" si="31"/>
        <v>0</v>
      </c>
      <c r="AP39" s="21">
        <f t="shared" ca="1" si="31"/>
        <v>0</v>
      </c>
      <c r="AQ39" s="21">
        <f t="shared" ca="1" si="31"/>
        <v>0</v>
      </c>
      <c r="AR39" s="21">
        <f t="shared" ca="1" si="31"/>
        <v>0</v>
      </c>
      <c r="AS39" s="21">
        <f t="shared" ca="1" si="31"/>
        <v>0</v>
      </c>
      <c r="AT39" s="21">
        <f t="shared" ca="1" si="31"/>
        <v>19092169.026994001</v>
      </c>
      <c r="AU39" s="21">
        <f t="shared" ca="1" si="31"/>
        <v>6628.209366</v>
      </c>
      <c r="AV39" s="21">
        <f t="shared" ca="1" si="31"/>
        <v>0</v>
      </c>
      <c r="AW39" s="21">
        <f t="shared" ca="1" si="31"/>
        <v>0</v>
      </c>
      <c r="AX39" s="21">
        <f t="shared" ca="1" si="31"/>
        <v>6676.0293659999998</v>
      </c>
      <c r="AY39" s="21">
        <f t="shared" ca="1" si="31"/>
        <v>0</v>
      </c>
      <c r="AZ39" s="21">
        <f t="shared" ca="1" si="28"/>
        <v>0</v>
      </c>
      <c r="BA39" s="21">
        <f t="shared" ca="1" si="28"/>
        <v>0</v>
      </c>
      <c r="BB39" s="21">
        <f t="shared" ca="1" si="28"/>
        <v>0</v>
      </c>
      <c r="BC39" s="21">
        <f t="shared" ca="1" si="28"/>
        <v>0</v>
      </c>
      <c r="BD39" s="21">
        <f t="shared" ca="1" si="28"/>
        <v>27805.1</v>
      </c>
      <c r="BE39" s="21">
        <f t="shared" ca="1" si="28"/>
        <v>0</v>
      </c>
      <c r="BF39" s="21">
        <f t="shared" ca="1" si="28"/>
        <v>0</v>
      </c>
      <c r="BG39" s="21">
        <f t="shared" ca="1" si="28"/>
        <v>0</v>
      </c>
      <c r="BH39" s="21">
        <f t="shared" ca="1" si="28"/>
        <v>0</v>
      </c>
      <c r="BI39" s="21">
        <f t="shared" ca="1" si="28"/>
        <v>0</v>
      </c>
      <c r="BJ39" s="21">
        <f t="shared" ca="1" si="28"/>
        <v>0</v>
      </c>
      <c r="BK39" s="21">
        <f t="shared" ca="1" si="28"/>
        <v>0</v>
      </c>
      <c r="BL39" s="21">
        <f t="shared" ca="1" si="28"/>
        <v>0</v>
      </c>
      <c r="BM39" s="21">
        <f t="shared" ca="1" si="28"/>
        <v>0</v>
      </c>
      <c r="BN39" s="21">
        <f t="shared" ca="1" si="28"/>
        <v>4675053.915</v>
      </c>
      <c r="BO39" s="21">
        <f t="shared" ref="BO39:CE54" ca="1" si="35">IFERROR(INDIRECT("'"&amp;$B$2&amp;"'!"&amp;ADDRESS(MATCH($B39,INDIRECT("'"&amp;$B$2&amp;"'!$B$1:$B$1095"),0),MATCH(BO$5,INDIRECT("'"&amp;$B$2&amp;"'!5:5"),0))),0)</f>
        <v>0</v>
      </c>
      <c r="BP39" s="21">
        <f t="shared" ca="1" si="35"/>
        <v>100805.89025</v>
      </c>
      <c r="BQ39" s="21">
        <f t="shared" ca="1" si="35"/>
        <v>0</v>
      </c>
      <c r="BR39" s="21">
        <f t="shared" ca="1" si="35"/>
        <v>10874</v>
      </c>
      <c r="BS39" s="21">
        <f t="shared" ca="1" si="35"/>
        <v>455027.274485</v>
      </c>
      <c r="BT39" s="21">
        <f t="shared" ca="1" si="35"/>
        <v>0</v>
      </c>
      <c r="BU39" s="21">
        <f t="shared" ca="1" si="35"/>
        <v>0</v>
      </c>
      <c r="BV39" s="21">
        <f t="shared" ca="1" si="35"/>
        <v>0</v>
      </c>
      <c r="BW39" s="21">
        <f t="shared" ca="1" si="35"/>
        <v>0</v>
      </c>
      <c r="BX39" s="21">
        <f t="shared" ca="1" si="35"/>
        <v>0</v>
      </c>
      <c r="BY39" s="21">
        <f t="shared" ca="1" si="35"/>
        <v>0</v>
      </c>
      <c r="BZ39" s="21">
        <f t="shared" ca="1" si="35"/>
        <v>0</v>
      </c>
      <c r="CA39" s="21">
        <f t="shared" ca="1" si="35"/>
        <v>0</v>
      </c>
      <c r="CB39" s="21">
        <f t="shared" ca="1" si="35"/>
        <v>0</v>
      </c>
      <c r="CC39" s="21">
        <f t="shared" ca="1" si="35"/>
        <v>0</v>
      </c>
      <c r="CD39" s="21">
        <f t="shared" ca="1" si="32"/>
        <v>0</v>
      </c>
      <c r="CE39" s="21">
        <f t="shared" ca="1" si="32"/>
        <v>0</v>
      </c>
      <c r="CF39" s="21">
        <f t="shared" ca="1" si="32"/>
        <v>0</v>
      </c>
      <c r="CG39" s="21">
        <f t="shared" ca="1" si="32"/>
        <v>0</v>
      </c>
      <c r="CH39" s="21">
        <f t="shared" ca="1" si="32"/>
        <v>0</v>
      </c>
      <c r="CI39" s="21">
        <f t="shared" ca="1" si="32"/>
        <v>0</v>
      </c>
      <c r="CJ39" s="22">
        <f t="shared" ca="1" si="25"/>
        <v>0</v>
      </c>
      <c r="CK39" s="21">
        <f t="shared" ca="1" si="21"/>
        <v>0</v>
      </c>
      <c r="CL39" s="21">
        <f t="shared" ca="1" si="21"/>
        <v>0</v>
      </c>
      <c r="CM39" s="22">
        <f t="shared" ca="1" si="26"/>
        <v>0</v>
      </c>
      <c r="CN39" s="21">
        <f t="shared" ca="1" si="22"/>
        <v>0</v>
      </c>
      <c r="CO39" s="21">
        <f t="shared" ca="1" si="22"/>
        <v>0</v>
      </c>
      <c r="CP39" s="22">
        <f t="shared" ca="1" si="27"/>
        <v>0</v>
      </c>
      <c r="CQ39" s="21">
        <f t="shared" ref="CQ39:CU54" ca="1" si="36">IFERROR(INDIRECT("'"&amp;$B$2&amp;"'!"&amp;ADDRESS(MATCH($B39,INDIRECT("'"&amp;$B$2&amp;"'!$B$1:$B$1095"),0),MATCH(CQ$5,INDIRECT("'"&amp;$B$2&amp;"'!5:5"),0))),0)</f>
        <v>0</v>
      </c>
      <c r="CR39" s="21">
        <f t="shared" ca="1" si="36"/>
        <v>0</v>
      </c>
      <c r="CS39" s="21">
        <f t="shared" ca="1" si="36"/>
        <v>62217.09</v>
      </c>
      <c r="CT39" s="21">
        <f t="shared" ca="1" si="36"/>
        <v>451689.98</v>
      </c>
      <c r="CU39" s="21">
        <f t="shared" ca="1" si="36"/>
        <v>0</v>
      </c>
      <c r="CV39" s="22">
        <f t="shared" ca="1" si="9"/>
        <v>1011145431.4694921</v>
      </c>
    </row>
    <row r="40" spans="1:100" ht="12.75" customHeight="1" x14ac:dyDescent="0.3">
      <c r="A40" s="64" t="s">
        <v>212</v>
      </c>
      <c r="B40" s="20">
        <v>1046</v>
      </c>
      <c r="C40" s="65" t="s">
        <v>147</v>
      </c>
      <c r="D40" s="22">
        <f t="shared" ca="1" si="24"/>
        <v>169063.81999999998</v>
      </c>
      <c r="E40" s="21">
        <f t="shared" ca="1" si="33"/>
        <v>27472.71</v>
      </c>
      <c r="F40" s="21">
        <f t="shared" ca="1" si="33"/>
        <v>109533.12</v>
      </c>
      <c r="G40" s="21">
        <f t="shared" ca="1" si="33"/>
        <v>32057.99</v>
      </c>
      <c r="H40" s="21">
        <f t="shared" ca="1" si="33"/>
        <v>1739.34</v>
      </c>
      <c r="I40" s="21">
        <f t="shared" ca="1" si="33"/>
        <v>192713.55</v>
      </c>
      <c r="J40" s="21">
        <f t="shared" ca="1" si="33"/>
        <v>0</v>
      </c>
      <c r="K40" s="21">
        <f t="shared" ca="1" si="33"/>
        <v>0</v>
      </c>
      <c r="L40" s="21">
        <f t="shared" ca="1" si="33"/>
        <v>0</v>
      </c>
      <c r="M40" s="21">
        <f t="shared" ca="1" si="33"/>
        <v>0</v>
      </c>
      <c r="N40" s="21">
        <f t="shared" ca="1" si="33"/>
        <v>0</v>
      </c>
      <c r="O40" s="21">
        <f t="shared" ca="1" si="33"/>
        <v>21364004.530000001</v>
      </c>
      <c r="P40" s="21">
        <f t="shared" ca="1" si="33"/>
        <v>0</v>
      </c>
      <c r="Q40" s="21">
        <f t="shared" ca="1" si="33"/>
        <v>0</v>
      </c>
      <c r="R40" s="21">
        <f t="shared" ca="1" si="33"/>
        <v>0</v>
      </c>
      <c r="S40" s="21">
        <f t="shared" ca="1" si="33"/>
        <v>0</v>
      </c>
      <c r="T40" s="21">
        <f t="shared" ca="1" si="33"/>
        <v>0</v>
      </c>
      <c r="U40" s="21">
        <f t="shared" ca="1" si="34"/>
        <v>0</v>
      </c>
      <c r="V40" s="21">
        <f t="shared" ca="1" si="34"/>
        <v>225373.38</v>
      </c>
      <c r="W40" s="21">
        <f t="shared" ca="1" si="34"/>
        <v>2213082.2000000002</v>
      </c>
      <c r="X40" s="21">
        <f t="shared" ca="1" si="34"/>
        <v>0</v>
      </c>
      <c r="Y40" s="21">
        <f t="shared" ca="1" si="34"/>
        <v>0</v>
      </c>
      <c r="Z40" s="21">
        <f t="shared" ca="1" si="34"/>
        <v>0</v>
      </c>
      <c r="AA40" s="21">
        <f t="shared" ca="1" si="34"/>
        <v>0</v>
      </c>
      <c r="AB40" s="21">
        <f t="shared" ca="1" si="34"/>
        <v>0</v>
      </c>
      <c r="AC40" s="21">
        <f t="shared" ca="1" si="34"/>
        <v>9373.4</v>
      </c>
      <c r="AD40" s="21">
        <f t="shared" ca="1" si="34"/>
        <v>7843.31</v>
      </c>
      <c r="AE40" s="21">
        <f t="shared" ca="1" si="34"/>
        <v>0</v>
      </c>
      <c r="AF40" s="21">
        <f t="shared" ca="1" si="34"/>
        <v>0</v>
      </c>
      <c r="AG40" s="21">
        <f t="shared" ca="1" si="34"/>
        <v>0</v>
      </c>
      <c r="AH40" s="21">
        <f t="shared" ca="1" si="34"/>
        <v>0</v>
      </c>
      <c r="AI40" s="21">
        <f t="shared" ca="1" si="34"/>
        <v>0</v>
      </c>
      <c r="AJ40" s="21">
        <f t="shared" ca="1" si="34"/>
        <v>0</v>
      </c>
      <c r="AK40" s="21">
        <f t="shared" ca="1" si="31"/>
        <v>0</v>
      </c>
      <c r="AL40" s="21">
        <f t="shared" ca="1" si="31"/>
        <v>0</v>
      </c>
      <c r="AM40" s="21">
        <f t="shared" ca="1" si="31"/>
        <v>0</v>
      </c>
      <c r="AN40" s="21">
        <f t="shared" ca="1" si="31"/>
        <v>0</v>
      </c>
      <c r="AO40" s="21">
        <f t="shared" ca="1" si="31"/>
        <v>0</v>
      </c>
      <c r="AP40" s="21">
        <f t="shared" ca="1" si="31"/>
        <v>0</v>
      </c>
      <c r="AQ40" s="21">
        <f t="shared" ca="1" si="31"/>
        <v>0</v>
      </c>
      <c r="AR40" s="21">
        <f t="shared" ca="1" si="31"/>
        <v>0</v>
      </c>
      <c r="AS40" s="21">
        <f t="shared" ca="1" si="31"/>
        <v>0</v>
      </c>
      <c r="AT40" s="21">
        <f t="shared" ca="1" si="31"/>
        <v>3137083.29</v>
      </c>
      <c r="AU40" s="21">
        <f t="shared" ca="1" si="31"/>
        <v>15649.3</v>
      </c>
      <c r="AV40" s="21">
        <f t="shared" ca="1" si="31"/>
        <v>0</v>
      </c>
      <c r="AW40" s="21">
        <f t="shared" ca="1" si="31"/>
        <v>0</v>
      </c>
      <c r="AX40" s="21">
        <f t="shared" ca="1" si="31"/>
        <v>0</v>
      </c>
      <c r="AY40" s="21">
        <f t="shared" ca="1" si="31"/>
        <v>0</v>
      </c>
      <c r="AZ40" s="21">
        <f t="shared" ca="1" si="28"/>
        <v>0</v>
      </c>
      <c r="BA40" s="21">
        <f t="shared" ca="1" si="28"/>
        <v>0</v>
      </c>
      <c r="BB40" s="21">
        <f t="shared" ca="1" si="28"/>
        <v>0</v>
      </c>
      <c r="BC40" s="21">
        <f t="shared" ca="1" si="28"/>
        <v>0</v>
      </c>
      <c r="BD40" s="21">
        <f t="shared" ca="1" si="28"/>
        <v>18042.669999999998</v>
      </c>
      <c r="BE40" s="21">
        <f t="shared" ca="1" si="28"/>
        <v>0</v>
      </c>
      <c r="BF40" s="21">
        <f t="shared" ca="1" si="28"/>
        <v>0</v>
      </c>
      <c r="BG40" s="21">
        <f t="shared" ca="1" si="28"/>
        <v>0</v>
      </c>
      <c r="BH40" s="21">
        <f t="shared" ca="1" si="28"/>
        <v>0</v>
      </c>
      <c r="BI40" s="21">
        <f t="shared" ca="1" si="28"/>
        <v>0</v>
      </c>
      <c r="BJ40" s="21">
        <f t="shared" ca="1" si="28"/>
        <v>0</v>
      </c>
      <c r="BK40" s="21">
        <f t="shared" ca="1" si="28"/>
        <v>0</v>
      </c>
      <c r="BL40" s="21">
        <f t="shared" ca="1" si="28"/>
        <v>0</v>
      </c>
      <c r="BM40" s="21">
        <f t="shared" ca="1" si="28"/>
        <v>0</v>
      </c>
      <c r="BN40" s="21">
        <f t="shared" ca="1" si="28"/>
        <v>14454.42</v>
      </c>
      <c r="BO40" s="21">
        <f t="shared" ca="1" si="35"/>
        <v>0</v>
      </c>
      <c r="BP40" s="21">
        <f t="shared" ca="1" si="35"/>
        <v>21203.439999999999</v>
      </c>
      <c r="BQ40" s="21">
        <f t="shared" ca="1" si="35"/>
        <v>0</v>
      </c>
      <c r="BR40" s="21">
        <f t="shared" ca="1" si="35"/>
        <v>0</v>
      </c>
      <c r="BS40" s="21">
        <f t="shared" ca="1" si="35"/>
        <v>16287.79</v>
      </c>
      <c r="BT40" s="21">
        <f t="shared" ca="1" si="35"/>
        <v>0</v>
      </c>
      <c r="BU40" s="21">
        <f t="shared" ca="1" si="35"/>
        <v>0</v>
      </c>
      <c r="BV40" s="21">
        <f t="shared" ca="1" si="35"/>
        <v>0</v>
      </c>
      <c r="BW40" s="21">
        <f t="shared" ca="1" si="35"/>
        <v>0</v>
      </c>
      <c r="BX40" s="21">
        <f t="shared" ca="1" si="35"/>
        <v>0</v>
      </c>
      <c r="BY40" s="21">
        <f t="shared" ca="1" si="35"/>
        <v>0</v>
      </c>
      <c r="BZ40" s="21">
        <f t="shared" ca="1" si="35"/>
        <v>0</v>
      </c>
      <c r="CA40" s="21">
        <f t="shared" ca="1" si="35"/>
        <v>0</v>
      </c>
      <c r="CB40" s="21">
        <f t="shared" ca="1" si="35"/>
        <v>0</v>
      </c>
      <c r="CC40" s="21">
        <f t="shared" ca="1" si="35"/>
        <v>0</v>
      </c>
      <c r="CD40" s="21">
        <f t="shared" ca="1" si="32"/>
        <v>0</v>
      </c>
      <c r="CE40" s="21">
        <f t="shared" ca="1" si="32"/>
        <v>0</v>
      </c>
      <c r="CF40" s="21">
        <f t="shared" ca="1" si="32"/>
        <v>0</v>
      </c>
      <c r="CG40" s="21">
        <f t="shared" ca="1" si="32"/>
        <v>0</v>
      </c>
      <c r="CH40" s="21">
        <f t="shared" ca="1" si="32"/>
        <v>0</v>
      </c>
      <c r="CI40" s="21">
        <f t="shared" ca="1" si="32"/>
        <v>0</v>
      </c>
      <c r="CJ40" s="22">
        <f t="shared" ca="1" si="25"/>
        <v>0</v>
      </c>
      <c r="CK40" s="21">
        <f t="shared" ca="1" si="21"/>
        <v>0</v>
      </c>
      <c r="CL40" s="21">
        <f t="shared" ca="1" si="21"/>
        <v>0</v>
      </c>
      <c r="CM40" s="22">
        <f t="shared" ca="1" si="26"/>
        <v>0</v>
      </c>
      <c r="CN40" s="21">
        <f t="shared" ca="1" si="22"/>
        <v>0</v>
      </c>
      <c r="CO40" s="21">
        <f t="shared" ca="1" si="22"/>
        <v>0</v>
      </c>
      <c r="CP40" s="22">
        <f t="shared" ca="1" si="27"/>
        <v>0</v>
      </c>
      <c r="CQ40" s="21">
        <f t="shared" ca="1" si="36"/>
        <v>0</v>
      </c>
      <c r="CR40" s="21">
        <f t="shared" ca="1" si="36"/>
        <v>0</v>
      </c>
      <c r="CS40" s="21">
        <f t="shared" ca="1" si="36"/>
        <v>6489.37</v>
      </c>
      <c r="CT40" s="21">
        <f t="shared" ca="1" si="36"/>
        <v>0</v>
      </c>
      <c r="CU40" s="21">
        <f t="shared" ca="1" si="36"/>
        <v>0</v>
      </c>
      <c r="CV40" s="22">
        <f t="shared" ca="1" si="9"/>
        <v>27412403.810000002</v>
      </c>
    </row>
    <row r="41" spans="1:100" ht="12.75" customHeight="1" x14ac:dyDescent="0.3">
      <c r="A41" s="64" t="s">
        <v>214</v>
      </c>
      <c r="B41" s="20">
        <v>1048</v>
      </c>
      <c r="C41" s="65" t="s">
        <v>147</v>
      </c>
      <c r="D41" s="22">
        <f t="shared" ca="1" si="24"/>
        <v>80264.590000000055</v>
      </c>
      <c r="E41" s="21">
        <f t="shared" ca="1" si="33"/>
        <v>37458.580000000009</v>
      </c>
      <c r="F41" s="21">
        <f t="shared" ca="1" si="33"/>
        <v>3118.1800000000003</v>
      </c>
      <c r="G41" s="21">
        <f t="shared" ca="1" si="33"/>
        <v>39687.830000000038</v>
      </c>
      <c r="H41" s="21">
        <f t="shared" ca="1" si="33"/>
        <v>0</v>
      </c>
      <c r="I41" s="21">
        <f t="shared" ca="1" si="33"/>
        <v>223970.41999999995</v>
      </c>
      <c r="J41" s="21">
        <f t="shared" ca="1" si="33"/>
        <v>0</v>
      </c>
      <c r="K41" s="21">
        <f t="shared" ca="1" si="33"/>
        <v>0</v>
      </c>
      <c r="L41" s="21">
        <f t="shared" ca="1" si="33"/>
        <v>0</v>
      </c>
      <c r="M41" s="21">
        <f t="shared" ca="1" si="33"/>
        <v>0</v>
      </c>
      <c r="N41" s="21">
        <f t="shared" ca="1" si="33"/>
        <v>0</v>
      </c>
      <c r="O41" s="21">
        <f t="shared" ca="1" si="33"/>
        <v>-5992.86</v>
      </c>
      <c r="P41" s="21">
        <f t="shared" ca="1" si="33"/>
        <v>0</v>
      </c>
      <c r="Q41" s="21">
        <f t="shared" ca="1" si="33"/>
        <v>85360.36</v>
      </c>
      <c r="R41" s="21">
        <f t="shared" ca="1" si="33"/>
        <v>0</v>
      </c>
      <c r="S41" s="21">
        <f t="shared" ca="1" si="33"/>
        <v>0</v>
      </c>
      <c r="T41" s="21">
        <f t="shared" ca="1" si="33"/>
        <v>296996208.14999998</v>
      </c>
      <c r="U41" s="21">
        <f t="shared" ca="1" si="34"/>
        <v>57373612.490000002</v>
      </c>
      <c r="V41" s="21">
        <f t="shared" ca="1" si="34"/>
        <v>956023.73000000021</v>
      </c>
      <c r="W41" s="21">
        <f t="shared" ca="1" si="34"/>
        <v>29694789.750000048</v>
      </c>
      <c r="X41" s="21">
        <f t="shared" ca="1" si="34"/>
        <v>0</v>
      </c>
      <c r="Y41" s="21">
        <f t="shared" ca="1" si="34"/>
        <v>169.35000000000036</v>
      </c>
      <c r="Z41" s="21">
        <f t="shared" ca="1" si="34"/>
        <v>823.07999999999902</v>
      </c>
      <c r="AA41" s="21">
        <f t="shared" ca="1" si="34"/>
        <v>0</v>
      </c>
      <c r="AB41" s="21">
        <f t="shared" ca="1" si="34"/>
        <v>0</v>
      </c>
      <c r="AC41" s="21">
        <f t="shared" ca="1" si="34"/>
        <v>3966.2200000000016</v>
      </c>
      <c r="AD41" s="21">
        <f t="shared" ca="1" si="34"/>
        <v>694.5999999999998</v>
      </c>
      <c r="AE41" s="21">
        <f t="shared" ca="1" si="34"/>
        <v>0</v>
      </c>
      <c r="AF41" s="21">
        <f t="shared" ca="1" si="34"/>
        <v>0</v>
      </c>
      <c r="AG41" s="21">
        <f t="shared" ca="1" si="34"/>
        <v>0</v>
      </c>
      <c r="AH41" s="21">
        <f t="shared" ca="1" si="34"/>
        <v>0</v>
      </c>
      <c r="AI41" s="21">
        <f t="shared" ca="1" si="34"/>
        <v>0</v>
      </c>
      <c r="AJ41" s="21">
        <f t="shared" ca="1" si="34"/>
        <v>2294931.16</v>
      </c>
      <c r="AK41" s="21">
        <f t="shared" ca="1" si="31"/>
        <v>0</v>
      </c>
      <c r="AL41" s="21">
        <f t="shared" ca="1" si="31"/>
        <v>0</v>
      </c>
      <c r="AM41" s="21">
        <f t="shared" ca="1" si="31"/>
        <v>0</v>
      </c>
      <c r="AN41" s="21">
        <f t="shared" ca="1" si="31"/>
        <v>0</v>
      </c>
      <c r="AO41" s="21">
        <f t="shared" ca="1" si="31"/>
        <v>0</v>
      </c>
      <c r="AP41" s="21">
        <f t="shared" ca="1" si="31"/>
        <v>62.56</v>
      </c>
      <c r="AQ41" s="21">
        <f t="shared" ca="1" si="31"/>
        <v>0</v>
      </c>
      <c r="AR41" s="21">
        <f t="shared" ca="1" si="31"/>
        <v>0</v>
      </c>
      <c r="AS41" s="21">
        <f t="shared" ca="1" si="31"/>
        <v>0</v>
      </c>
      <c r="AT41" s="21">
        <f t="shared" ca="1" si="31"/>
        <v>1413686.5099999993</v>
      </c>
      <c r="AU41" s="21">
        <f t="shared" ca="1" si="31"/>
        <v>117007.57000000008</v>
      </c>
      <c r="AV41" s="21">
        <f t="shared" ca="1" si="31"/>
        <v>945.24000000000035</v>
      </c>
      <c r="AW41" s="21">
        <f t="shared" ca="1" si="31"/>
        <v>0</v>
      </c>
      <c r="AX41" s="21">
        <f t="shared" ca="1" si="31"/>
        <v>6580.5900000000029</v>
      </c>
      <c r="AY41" s="21">
        <f t="shared" ca="1" si="31"/>
        <v>0</v>
      </c>
      <c r="AZ41" s="21">
        <f t="shared" ca="1" si="28"/>
        <v>0</v>
      </c>
      <c r="BA41" s="21">
        <f t="shared" ca="1" si="28"/>
        <v>0</v>
      </c>
      <c r="BB41" s="21">
        <f t="shared" ca="1" si="28"/>
        <v>0</v>
      </c>
      <c r="BC41" s="21">
        <f t="shared" ca="1" si="28"/>
        <v>0</v>
      </c>
      <c r="BD41" s="21">
        <f t="shared" ca="1" si="28"/>
        <v>215785.09000000026</v>
      </c>
      <c r="BE41" s="21">
        <f t="shared" ca="1" si="28"/>
        <v>0</v>
      </c>
      <c r="BF41" s="21">
        <f t="shared" ca="1" si="28"/>
        <v>0</v>
      </c>
      <c r="BG41" s="21">
        <f t="shared" ca="1" si="28"/>
        <v>0</v>
      </c>
      <c r="BH41" s="21">
        <f t="shared" ca="1" si="28"/>
        <v>0</v>
      </c>
      <c r="BI41" s="21">
        <f t="shared" ca="1" si="28"/>
        <v>0</v>
      </c>
      <c r="BJ41" s="21">
        <f t="shared" ca="1" si="28"/>
        <v>0</v>
      </c>
      <c r="BK41" s="21">
        <f t="shared" ca="1" si="28"/>
        <v>0</v>
      </c>
      <c r="BL41" s="21">
        <f t="shared" ca="1" si="28"/>
        <v>-1.4500000000000113</v>
      </c>
      <c r="BM41" s="21">
        <f t="shared" ca="1" si="28"/>
        <v>0</v>
      </c>
      <c r="BN41" s="21">
        <f t="shared" ca="1" si="28"/>
        <v>73663.72</v>
      </c>
      <c r="BO41" s="21">
        <f t="shared" ca="1" si="35"/>
        <v>0</v>
      </c>
      <c r="BP41" s="21">
        <f t="shared" ca="1" si="35"/>
        <v>4055.8300000000004</v>
      </c>
      <c r="BQ41" s="21">
        <f t="shared" ca="1" si="35"/>
        <v>0</v>
      </c>
      <c r="BR41" s="21">
        <f t="shared" ca="1" si="35"/>
        <v>-155.89000000000001</v>
      </c>
      <c r="BS41" s="21">
        <f t="shared" ca="1" si="35"/>
        <v>258638.33000000028</v>
      </c>
      <c r="BT41" s="21">
        <f t="shared" ca="1" si="35"/>
        <v>0</v>
      </c>
      <c r="BU41" s="21">
        <f t="shared" ca="1" si="35"/>
        <v>0</v>
      </c>
      <c r="BV41" s="21">
        <f t="shared" ca="1" si="35"/>
        <v>0</v>
      </c>
      <c r="BW41" s="21">
        <f t="shared" ca="1" si="35"/>
        <v>0</v>
      </c>
      <c r="BX41" s="21">
        <f t="shared" ca="1" si="35"/>
        <v>2266029.85</v>
      </c>
      <c r="BY41" s="21">
        <f t="shared" ca="1" si="35"/>
        <v>0</v>
      </c>
      <c r="BZ41" s="21">
        <f t="shared" ca="1" si="35"/>
        <v>0</v>
      </c>
      <c r="CA41" s="21">
        <f t="shared" ca="1" si="35"/>
        <v>21824883.07</v>
      </c>
      <c r="CB41" s="21">
        <f t="shared" ca="1" si="35"/>
        <v>542568576.75999999</v>
      </c>
      <c r="CC41" s="21">
        <f t="shared" ca="1" si="35"/>
        <v>3472290.9</v>
      </c>
      <c r="CD41" s="21">
        <f t="shared" ca="1" si="32"/>
        <v>226158298.41999999</v>
      </c>
      <c r="CE41" s="21">
        <f t="shared" ca="1" si="32"/>
        <v>0</v>
      </c>
      <c r="CF41" s="21">
        <f t="shared" ca="1" si="32"/>
        <v>0</v>
      </c>
      <c r="CG41" s="21">
        <f t="shared" ca="1" si="32"/>
        <v>5900835.5800000001</v>
      </c>
      <c r="CH41" s="21">
        <f t="shared" ca="1" si="32"/>
        <v>40470240.439999998</v>
      </c>
      <c r="CI41" s="21">
        <f t="shared" ca="1" si="32"/>
        <v>0</v>
      </c>
      <c r="CJ41" s="22">
        <f t="shared" ca="1" si="25"/>
        <v>88740935.439999998</v>
      </c>
      <c r="CK41" s="21">
        <f t="shared" ca="1" si="21"/>
        <v>0</v>
      </c>
      <c r="CL41" s="21">
        <f t="shared" ca="1" si="21"/>
        <v>0</v>
      </c>
      <c r="CM41" s="22">
        <f t="shared" ca="1" si="26"/>
        <v>35423357.170000002</v>
      </c>
      <c r="CN41" s="21">
        <f t="shared" ca="1" si="22"/>
        <v>0</v>
      </c>
      <c r="CO41" s="21">
        <f t="shared" ca="1" si="22"/>
        <v>35423357.170000002</v>
      </c>
      <c r="CP41" s="22">
        <f t="shared" ca="1" si="27"/>
        <v>53317578.270000003</v>
      </c>
      <c r="CQ41" s="21">
        <f t="shared" ca="1" si="36"/>
        <v>0</v>
      </c>
      <c r="CR41" s="21">
        <f t="shared" ca="1" si="36"/>
        <v>53317578.270000003</v>
      </c>
      <c r="CS41" s="21">
        <f t="shared" ca="1" si="36"/>
        <v>68980.28</v>
      </c>
      <c r="CT41" s="21">
        <f t="shared" ca="1" si="36"/>
        <v>0</v>
      </c>
      <c r="CU41" s="21">
        <f t="shared" ca="1" si="36"/>
        <v>0</v>
      </c>
      <c r="CV41" s="22">
        <f t="shared" ca="1" si="9"/>
        <v>1321266159.8800001</v>
      </c>
    </row>
    <row r="42" spans="1:100" ht="12.75" customHeight="1" x14ac:dyDescent="0.3">
      <c r="A42" s="64" t="s">
        <v>216</v>
      </c>
      <c r="B42" s="20">
        <v>1049</v>
      </c>
      <c r="C42" s="65" t="s">
        <v>147</v>
      </c>
      <c r="D42" s="22">
        <f t="shared" ca="1" si="24"/>
        <v>3777.9800000000009</v>
      </c>
      <c r="E42" s="21">
        <f t="shared" ca="1" si="33"/>
        <v>3670.9800000000009</v>
      </c>
      <c r="F42" s="21">
        <f t="shared" ca="1" si="33"/>
        <v>0</v>
      </c>
      <c r="G42" s="21">
        <f t="shared" ca="1" si="33"/>
        <v>107</v>
      </c>
      <c r="H42" s="21">
        <f t="shared" ca="1" si="33"/>
        <v>0</v>
      </c>
      <c r="I42" s="21">
        <f t="shared" ca="1" si="33"/>
        <v>46777.560000000005</v>
      </c>
      <c r="J42" s="21">
        <f t="shared" ca="1" si="33"/>
        <v>0</v>
      </c>
      <c r="K42" s="21">
        <f t="shared" ca="1" si="33"/>
        <v>0</v>
      </c>
      <c r="L42" s="21">
        <f t="shared" ca="1" si="33"/>
        <v>0</v>
      </c>
      <c r="M42" s="21">
        <f t="shared" ca="1" si="33"/>
        <v>0</v>
      </c>
      <c r="N42" s="21">
        <f t="shared" ca="1" si="33"/>
        <v>0</v>
      </c>
      <c r="O42" s="21">
        <f t="shared" ca="1" si="33"/>
        <v>0</v>
      </c>
      <c r="P42" s="21">
        <f t="shared" ca="1" si="33"/>
        <v>0</v>
      </c>
      <c r="Q42" s="21">
        <f t="shared" ca="1" si="33"/>
        <v>0</v>
      </c>
      <c r="R42" s="21">
        <f t="shared" ca="1" si="33"/>
        <v>0</v>
      </c>
      <c r="S42" s="21">
        <f t="shared" ca="1" si="33"/>
        <v>0</v>
      </c>
      <c r="T42" s="21">
        <f t="shared" ca="1" si="33"/>
        <v>155756.35</v>
      </c>
      <c r="U42" s="21">
        <f t="shared" ca="1" si="34"/>
        <v>0</v>
      </c>
      <c r="V42" s="21">
        <f t="shared" ca="1" si="34"/>
        <v>53489.490000000005</v>
      </c>
      <c r="W42" s="21">
        <f t="shared" ca="1" si="34"/>
        <v>97452.96</v>
      </c>
      <c r="X42" s="21">
        <f t="shared" ca="1" si="34"/>
        <v>0</v>
      </c>
      <c r="Y42" s="21">
        <f t="shared" ca="1" si="34"/>
        <v>0</v>
      </c>
      <c r="Z42" s="21">
        <f t="shared" ca="1" si="34"/>
        <v>32171.88</v>
      </c>
      <c r="AA42" s="21">
        <f t="shared" ca="1" si="34"/>
        <v>0</v>
      </c>
      <c r="AB42" s="21">
        <f t="shared" ca="1" si="34"/>
        <v>0</v>
      </c>
      <c r="AC42" s="21">
        <f t="shared" ca="1" si="34"/>
        <v>377.13</v>
      </c>
      <c r="AD42" s="21">
        <f t="shared" ca="1" si="34"/>
        <v>503.52</v>
      </c>
      <c r="AE42" s="21">
        <f t="shared" ca="1" si="34"/>
        <v>0</v>
      </c>
      <c r="AF42" s="21">
        <f t="shared" ca="1" si="34"/>
        <v>0</v>
      </c>
      <c r="AG42" s="21">
        <f t="shared" ca="1" si="34"/>
        <v>0</v>
      </c>
      <c r="AH42" s="21">
        <f t="shared" ca="1" si="34"/>
        <v>0</v>
      </c>
      <c r="AI42" s="21">
        <f t="shared" ca="1" si="34"/>
        <v>0</v>
      </c>
      <c r="AJ42" s="21">
        <f t="shared" ca="1" si="34"/>
        <v>0</v>
      </c>
      <c r="AK42" s="21">
        <f t="shared" ca="1" si="31"/>
        <v>0</v>
      </c>
      <c r="AL42" s="21">
        <f t="shared" ca="1" si="31"/>
        <v>0</v>
      </c>
      <c r="AM42" s="21">
        <f t="shared" ca="1" si="31"/>
        <v>0</v>
      </c>
      <c r="AN42" s="21">
        <f t="shared" ca="1" si="31"/>
        <v>0</v>
      </c>
      <c r="AO42" s="21">
        <f t="shared" ca="1" si="31"/>
        <v>0</v>
      </c>
      <c r="AP42" s="21">
        <f t="shared" ca="1" si="31"/>
        <v>0</v>
      </c>
      <c r="AQ42" s="21">
        <f t="shared" ca="1" si="31"/>
        <v>0</v>
      </c>
      <c r="AR42" s="21">
        <f t="shared" ca="1" si="31"/>
        <v>0</v>
      </c>
      <c r="AS42" s="21">
        <f t="shared" ca="1" si="31"/>
        <v>0</v>
      </c>
      <c r="AT42" s="21">
        <f t="shared" ca="1" si="31"/>
        <v>111236.85</v>
      </c>
      <c r="AU42" s="21">
        <f t="shared" ca="1" si="31"/>
        <v>94.75</v>
      </c>
      <c r="AV42" s="21">
        <f t="shared" ca="1" si="31"/>
        <v>94.75</v>
      </c>
      <c r="AW42" s="21">
        <f t="shared" ca="1" si="31"/>
        <v>0</v>
      </c>
      <c r="AX42" s="21">
        <f t="shared" ca="1" si="31"/>
        <v>94.75</v>
      </c>
      <c r="AY42" s="21">
        <f t="shared" ca="1" si="31"/>
        <v>0</v>
      </c>
      <c r="AZ42" s="21">
        <f t="shared" ca="1" si="31"/>
        <v>0</v>
      </c>
      <c r="BA42" s="21">
        <f t="shared" ca="1" si="28"/>
        <v>0</v>
      </c>
      <c r="BB42" s="21">
        <f t="shared" ca="1" si="28"/>
        <v>0</v>
      </c>
      <c r="BC42" s="21">
        <f t="shared" ca="1" si="28"/>
        <v>0</v>
      </c>
      <c r="BD42" s="21">
        <f t="shared" ca="1" si="28"/>
        <v>267724.39999999997</v>
      </c>
      <c r="BE42" s="21">
        <f t="shared" ca="1" si="28"/>
        <v>0</v>
      </c>
      <c r="BF42" s="21">
        <f t="shared" ca="1" si="28"/>
        <v>0</v>
      </c>
      <c r="BG42" s="21">
        <f t="shared" ca="1" si="28"/>
        <v>0</v>
      </c>
      <c r="BH42" s="21">
        <f t="shared" ca="1" si="28"/>
        <v>0</v>
      </c>
      <c r="BI42" s="21">
        <f t="shared" ca="1" si="28"/>
        <v>0</v>
      </c>
      <c r="BJ42" s="21">
        <f t="shared" ca="1" si="28"/>
        <v>0</v>
      </c>
      <c r="BK42" s="21">
        <f t="shared" ca="1" si="28"/>
        <v>0</v>
      </c>
      <c r="BL42" s="21">
        <f t="shared" ca="1" si="28"/>
        <v>0</v>
      </c>
      <c r="BM42" s="21">
        <f t="shared" ca="1" si="28"/>
        <v>0</v>
      </c>
      <c r="BN42" s="21">
        <f t="shared" ca="1" si="28"/>
        <v>424.27</v>
      </c>
      <c r="BO42" s="21">
        <f t="shared" ca="1" si="35"/>
        <v>0</v>
      </c>
      <c r="BP42" s="21">
        <f t="shared" ca="1" si="35"/>
        <v>221.68</v>
      </c>
      <c r="BQ42" s="21">
        <f t="shared" ca="1" si="35"/>
        <v>0</v>
      </c>
      <c r="BR42" s="21">
        <f t="shared" ca="1" si="35"/>
        <v>0</v>
      </c>
      <c r="BS42" s="21">
        <f t="shared" ca="1" si="35"/>
        <v>546.53</v>
      </c>
      <c r="BT42" s="21">
        <f t="shared" ca="1" si="35"/>
        <v>0</v>
      </c>
      <c r="BU42" s="21">
        <f t="shared" ca="1" si="35"/>
        <v>0</v>
      </c>
      <c r="BV42" s="21">
        <f t="shared" ca="1" si="35"/>
        <v>0</v>
      </c>
      <c r="BW42" s="21">
        <f t="shared" ca="1" si="35"/>
        <v>0</v>
      </c>
      <c r="BX42" s="21">
        <f t="shared" ca="1" si="35"/>
        <v>0</v>
      </c>
      <c r="BY42" s="21">
        <f t="shared" ca="1" si="35"/>
        <v>0</v>
      </c>
      <c r="BZ42" s="21">
        <f t="shared" ca="1" si="35"/>
        <v>0</v>
      </c>
      <c r="CA42" s="21">
        <f t="shared" ca="1" si="35"/>
        <v>0</v>
      </c>
      <c r="CB42" s="21">
        <f t="shared" ca="1" si="35"/>
        <v>0</v>
      </c>
      <c r="CC42" s="21">
        <f t="shared" ca="1" si="35"/>
        <v>0</v>
      </c>
      <c r="CD42" s="21">
        <f t="shared" ca="1" si="35"/>
        <v>0</v>
      </c>
      <c r="CE42" s="21">
        <f t="shared" ca="1" si="35"/>
        <v>0</v>
      </c>
      <c r="CF42" s="21">
        <f t="shared" ca="1" si="32"/>
        <v>0</v>
      </c>
      <c r="CG42" s="21">
        <f t="shared" ca="1" si="32"/>
        <v>0</v>
      </c>
      <c r="CH42" s="21">
        <f t="shared" ca="1" si="32"/>
        <v>0</v>
      </c>
      <c r="CI42" s="21">
        <f t="shared" ca="1" si="32"/>
        <v>0</v>
      </c>
      <c r="CJ42" s="22">
        <f t="shared" ca="1" si="25"/>
        <v>152940.46</v>
      </c>
      <c r="CK42" s="21">
        <f t="shared" ref="CK42:CL57" ca="1" si="37">IFERROR(INDIRECT("'"&amp;$B$2&amp;"'!"&amp;ADDRESS(MATCH($B42,INDIRECT("'"&amp;$B$2&amp;"'!$B$1:$B$1095"),0),MATCH(CK$5,INDIRECT("'"&amp;$B$2&amp;"'!5:5"),0))),0)</f>
        <v>0</v>
      </c>
      <c r="CL42" s="21">
        <f t="shared" ca="1" si="37"/>
        <v>0</v>
      </c>
      <c r="CM42" s="22">
        <f t="shared" ca="1" si="26"/>
        <v>152940.46</v>
      </c>
      <c r="CN42" s="21">
        <f t="shared" ref="CN42:CO57" ca="1" si="38">IFERROR(INDIRECT("'"&amp;$B$2&amp;"'!"&amp;ADDRESS(MATCH($B42,INDIRECT("'"&amp;$B$2&amp;"'!$B$1:$B$1095"),0),MATCH(CN$5,INDIRECT("'"&amp;$B$2&amp;"'!5:5"),0))),0)</f>
        <v>-5336.53</v>
      </c>
      <c r="CO42" s="21">
        <f t="shared" ca="1" si="38"/>
        <v>158276.99</v>
      </c>
      <c r="CP42" s="22">
        <f t="shared" ca="1" si="27"/>
        <v>0</v>
      </c>
      <c r="CQ42" s="21">
        <f t="shared" ca="1" si="36"/>
        <v>0</v>
      </c>
      <c r="CR42" s="21">
        <f t="shared" ca="1" si="36"/>
        <v>0</v>
      </c>
      <c r="CS42" s="21">
        <f t="shared" ca="1" si="36"/>
        <v>66949.989999999947</v>
      </c>
      <c r="CT42" s="21">
        <f t="shared" ca="1" si="36"/>
        <v>0</v>
      </c>
      <c r="CU42" s="21">
        <f t="shared" ca="1" si="36"/>
        <v>0</v>
      </c>
      <c r="CV42" s="22">
        <f t="shared" ca="1" si="9"/>
        <v>990635.30000000016</v>
      </c>
    </row>
    <row r="43" spans="1:100" ht="12.75" customHeight="1" x14ac:dyDescent="0.3">
      <c r="A43" s="64" t="s">
        <v>218</v>
      </c>
      <c r="B43" s="20">
        <v>1051</v>
      </c>
      <c r="C43" s="65" t="s">
        <v>147</v>
      </c>
      <c r="D43" s="22">
        <f t="shared" ca="1" si="24"/>
        <v>-401482.67</v>
      </c>
      <c r="E43" s="21">
        <f t="shared" ca="1" si="33"/>
        <v>0</v>
      </c>
      <c r="F43" s="21">
        <f t="shared" ca="1" si="33"/>
        <v>-401482.67</v>
      </c>
      <c r="G43" s="21">
        <f t="shared" ca="1" si="33"/>
        <v>0</v>
      </c>
      <c r="H43" s="21">
        <f t="shared" ca="1" si="33"/>
        <v>0</v>
      </c>
      <c r="I43" s="21">
        <f t="shared" ca="1" si="33"/>
        <v>0</v>
      </c>
      <c r="J43" s="21">
        <f t="shared" ca="1" si="33"/>
        <v>0</v>
      </c>
      <c r="K43" s="21">
        <f t="shared" ca="1" si="33"/>
        <v>0</v>
      </c>
      <c r="L43" s="21">
        <f t="shared" ca="1" si="33"/>
        <v>0</v>
      </c>
      <c r="M43" s="21">
        <f t="shared" ca="1" si="33"/>
        <v>0</v>
      </c>
      <c r="N43" s="21">
        <f t="shared" ca="1" si="33"/>
        <v>0</v>
      </c>
      <c r="O43" s="21">
        <f t="shared" ca="1" si="33"/>
        <v>0</v>
      </c>
      <c r="P43" s="21">
        <f t="shared" ca="1" si="33"/>
        <v>0</v>
      </c>
      <c r="Q43" s="21">
        <f t="shared" ca="1" si="33"/>
        <v>0</v>
      </c>
      <c r="R43" s="21">
        <f t="shared" ca="1" si="33"/>
        <v>0</v>
      </c>
      <c r="S43" s="21">
        <f t="shared" ca="1" si="33"/>
        <v>0</v>
      </c>
      <c r="T43" s="21">
        <f t="shared" ca="1" si="33"/>
        <v>0</v>
      </c>
      <c r="U43" s="21">
        <f t="shared" ca="1" si="34"/>
        <v>0</v>
      </c>
      <c r="V43" s="21">
        <f t="shared" ca="1" si="34"/>
        <v>0</v>
      </c>
      <c r="W43" s="21">
        <f t="shared" ca="1" si="34"/>
        <v>0</v>
      </c>
      <c r="X43" s="21">
        <f t="shared" ca="1" si="34"/>
        <v>0</v>
      </c>
      <c r="Y43" s="21">
        <f t="shared" ca="1" si="34"/>
        <v>0</v>
      </c>
      <c r="Z43" s="21">
        <f t="shared" ca="1" si="34"/>
        <v>0</v>
      </c>
      <c r="AA43" s="21">
        <f t="shared" ca="1" si="34"/>
        <v>0</v>
      </c>
      <c r="AB43" s="21">
        <f t="shared" ca="1" si="34"/>
        <v>0</v>
      </c>
      <c r="AC43" s="21">
        <f t="shared" ca="1" si="34"/>
        <v>0</v>
      </c>
      <c r="AD43" s="21">
        <f t="shared" ca="1" si="34"/>
        <v>-370507.99</v>
      </c>
      <c r="AE43" s="21">
        <f t="shared" ca="1" si="34"/>
        <v>0</v>
      </c>
      <c r="AF43" s="21">
        <f t="shared" ca="1" si="34"/>
        <v>0</v>
      </c>
      <c r="AG43" s="21">
        <f t="shared" ca="1" si="34"/>
        <v>0</v>
      </c>
      <c r="AH43" s="21">
        <f t="shared" ca="1" si="34"/>
        <v>0</v>
      </c>
      <c r="AI43" s="21">
        <f t="shared" ca="1" si="34"/>
        <v>0</v>
      </c>
      <c r="AJ43" s="21">
        <f t="shared" ca="1" si="34"/>
        <v>-3025067.7199999997</v>
      </c>
      <c r="AK43" s="21">
        <f t="shared" ca="1" si="31"/>
        <v>0</v>
      </c>
      <c r="AL43" s="21">
        <f t="shared" ca="1" si="31"/>
        <v>0</v>
      </c>
      <c r="AM43" s="21">
        <f t="shared" ca="1" si="31"/>
        <v>0</v>
      </c>
      <c r="AN43" s="21">
        <f t="shared" ca="1" si="31"/>
        <v>0</v>
      </c>
      <c r="AO43" s="21">
        <f t="shared" ca="1" si="31"/>
        <v>0</v>
      </c>
      <c r="AP43" s="21">
        <f t="shared" ca="1" si="31"/>
        <v>0</v>
      </c>
      <c r="AQ43" s="21">
        <f t="shared" ca="1" si="31"/>
        <v>0</v>
      </c>
      <c r="AR43" s="21">
        <f t="shared" ca="1" si="31"/>
        <v>0</v>
      </c>
      <c r="AS43" s="21">
        <f t="shared" ca="1" si="31"/>
        <v>0</v>
      </c>
      <c r="AT43" s="21">
        <f t="shared" ca="1" si="31"/>
        <v>0</v>
      </c>
      <c r="AU43" s="21">
        <f t="shared" ca="1" si="31"/>
        <v>-342603.05</v>
      </c>
      <c r="AV43" s="21">
        <f t="shared" ca="1" si="31"/>
        <v>-80.180000000000007</v>
      </c>
      <c r="AW43" s="21">
        <f t="shared" ca="1" si="31"/>
        <v>0</v>
      </c>
      <c r="AX43" s="21">
        <f t="shared" ca="1" si="31"/>
        <v>-80.180000000000007</v>
      </c>
      <c r="AY43" s="21">
        <f t="shared" ca="1" si="31"/>
        <v>0</v>
      </c>
      <c r="AZ43" s="21">
        <f t="shared" ca="1" si="31"/>
        <v>0</v>
      </c>
      <c r="BA43" s="21">
        <f t="shared" ca="1" si="28"/>
        <v>139458.06</v>
      </c>
      <c r="BB43" s="21">
        <f t="shared" ca="1" si="28"/>
        <v>0</v>
      </c>
      <c r="BC43" s="21">
        <f t="shared" ca="1" si="28"/>
        <v>0</v>
      </c>
      <c r="BD43" s="21">
        <f t="shared" ca="1" si="28"/>
        <v>0</v>
      </c>
      <c r="BE43" s="21">
        <f t="shared" ca="1" si="28"/>
        <v>0</v>
      </c>
      <c r="BF43" s="21">
        <f t="shared" ca="1" si="28"/>
        <v>0</v>
      </c>
      <c r="BG43" s="21">
        <f t="shared" ca="1" si="28"/>
        <v>0</v>
      </c>
      <c r="BH43" s="21">
        <f t="shared" ca="1" si="28"/>
        <v>0</v>
      </c>
      <c r="BI43" s="21">
        <f t="shared" ca="1" si="28"/>
        <v>0</v>
      </c>
      <c r="BJ43" s="21">
        <f t="shared" ca="1" si="28"/>
        <v>0</v>
      </c>
      <c r="BK43" s="21">
        <f t="shared" ca="1" si="28"/>
        <v>0</v>
      </c>
      <c r="BL43" s="21">
        <f t="shared" ca="1" si="28"/>
        <v>0</v>
      </c>
      <c r="BM43" s="21">
        <f t="shared" ca="1" si="28"/>
        <v>0</v>
      </c>
      <c r="BN43" s="21">
        <f t="shared" ca="1" si="28"/>
        <v>0</v>
      </c>
      <c r="BO43" s="21">
        <f t="shared" ca="1" si="35"/>
        <v>0</v>
      </c>
      <c r="BP43" s="21">
        <f t="shared" ca="1" si="35"/>
        <v>0</v>
      </c>
      <c r="BQ43" s="21">
        <f t="shared" ca="1" si="35"/>
        <v>0</v>
      </c>
      <c r="BR43" s="21">
        <f t="shared" ca="1" si="35"/>
        <v>0</v>
      </c>
      <c r="BS43" s="21">
        <f t="shared" ca="1" si="35"/>
        <v>0</v>
      </c>
      <c r="BT43" s="21">
        <f t="shared" ca="1" si="35"/>
        <v>0</v>
      </c>
      <c r="BU43" s="21">
        <f t="shared" ca="1" si="35"/>
        <v>0</v>
      </c>
      <c r="BV43" s="21">
        <f t="shared" ca="1" si="35"/>
        <v>0</v>
      </c>
      <c r="BW43" s="21">
        <f t="shared" ca="1" si="35"/>
        <v>0</v>
      </c>
      <c r="BX43" s="21">
        <f t="shared" ca="1" si="32"/>
        <v>0</v>
      </c>
      <c r="BY43" s="21">
        <f t="shared" ca="1" si="32"/>
        <v>0</v>
      </c>
      <c r="BZ43" s="21">
        <f t="shared" ca="1" si="32"/>
        <v>0</v>
      </c>
      <c r="CA43" s="21">
        <f t="shared" ca="1" si="32"/>
        <v>0</v>
      </c>
      <c r="CB43" s="21">
        <f t="shared" ca="1" si="32"/>
        <v>0</v>
      </c>
      <c r="CC43" s="21">
        <f t="shared" ca="1" si="32"/>
        <v>0</v>
      </c>
      <c r="CD43" s="21">
        <f t="shared" ca="1" si="32"/>
        <v>0</v>
      </c>
      <c r="CE43" s="21">
        <f t="shared" ca="1" si="32"/>
        <v>0</v>
      </c>
      <c r="CF43" s="21">
        <f t="shared" ca="1" si="32"/>
        <v>0</v>
      </c>
      <c r="CG43" s="21">
        <f t="shared" ca="1" si="32"/>
        <v>0</v>
      </c>
      <c r="CH43" s="21">
        <f t="shared" ca="1" si="32"/>
        <v>0</v>
      </c>
      <c r="CI43" s="21">
        <f t="shared" ca="1" si="32"/>
        <v>0</v>
      </c>
      <c r="CJ43" s="22">
        <f t="shared" ca="1" si="25"/>
        <v>0</v>
      </c>
      <c r="CK43" s="21">
        <f t="shared" ca="1" si="37"/>
        <v>0</v>
      </c>
      <c r="CL43" s="21">
        <f t="shared" ca="1" si="37"/>
        <v>0</v>
      </c>
      <c r="CM43" s="22">
        <f t="shared" ca="1" si="26"/>
        <v>0</v>
      </c>
      <c r="CN43" s="21">
        <f t="shared" ca="1" si="38"/>
        <v>0</v>
      </c>
      <c r="CO43" s="21">
        <f t="shared" ca="1" si="38"/>
        <v>0</v>
      </c>
      <c r="CP43" s="22">
        <f t="shared" ca="1" si="27"/>
        <v>0</v>
      </c>
      <c r="CQ43" s="21">
        <f t="shared" ca="1" si="36"/>
        <v>0</v>
      </c>
      <c r="CR43" s="21">
        <f t="shared" ca="1" si="36"/>
        <v>0</v>
      </c>
      <c r="CS43" s="21">
        <f t="shared" ca="1" si="36"/>
        <v>0</v>
      </c>
      <c r="CT43" s="21">
        <f t="shared" ca="1" si="36"/>
        <v>0</v>
      </c>
      <c r="CU43" s="21">
        <f t="shared" ca="1" si="36"/>
        <v>0</v>
      </c>
      <c r="CV43" s="22">
        <f t="shared" ca="1" si="9"/>
        <v>-4000363.73</v>
      </c>
    </row>
    <row r="44" spans="1:100" ht="12.75" customHeight="1" x14ac:dyDescent="0.3">
      <c r="A44" s="64" t="s">
        <v>220</v>
      </c>
      <c r="B44" s="20">
        <v>1052</v>
      </c>
      <c r="C44" s="65" t="s">
        <v>147</v>
      </c>
      <c r="D44" s="22">
        <f t="shared" ca="1" si="24"/>
        <v>897.94999999999982</v>
      </c>
      <c r="E44" s="21">
        <f t="shared" ca="1" si="33"/>
        <v>908.10999999999979</v>
      </c>
      <c r="F44" s="21">
        <f t="shared" ca="1" si="33"/>
        <v>0</v>
      </c>
      <c r="G44" s="21">
        <f t="shared" ca="1" si="33"/>
        <v>-10.16</v>
      </c>
      <c r="H44" s="21">
        <f t="shared" ca="1" si="33"/>
        <v>-0.05</v>
      </c>
      <c r="I44" s="21">
        <f t="shared" ca="1" si="33"/>
        <v>13930.92</v>
      </c>
      <c r="J44" s="21">
        <f t="shared" ca="1" si="33"/>
        <v>0</v>
      </c>
      <c r="K44" s="21">
        <f t="shared" ca="1" si="33"/>
        <v>1920.0000000000146</v>
      </c>
      <c r="L44" s="21">
        <f t="shared" ca="1" si="33"/>
        <v>0</v>
      </c>
      <c r="M44" s="21">
        <f t="shared" ca="1" si="33"/>
        <v>0</v>
      </c>
      <c r="N44" s="21">
        <f t="shared" ca="1" si="33"/>
        <v>0</v>
      </c>
      <c r="O44" s="21">
        <f t="shared" ca="1" si="33"/>
        <v>0</v>
      </c>
      <c r="P44" s="21">
        <f t="shared" ca="1" si="33"/>
        <v>0</v>
      </c>
      <c r="Q44" s="21">
        <f t="shared" ca="1" si="33"/>
        <v>0</v>
      </c>
      <c r="R44" s="21">
        <f t="shared" ca="1" si="33"/>
        <v>0</v>
      </c>
      <c r="S44" s="21">
        <f t="shared" ca="1" si="33"/>
        <v>0</v>
      </c>
      <c r="T44" s="21">
        <f t="shared" ca="1" si="33"/>
        <v>0</v>
      </c>
      <c r="U44" s="21">
        <f t="shared" ca="1" si="34"/>
        <v>0</v>
      </c>
      <c r="V44" s="21">
        <f t="shared" ca="1" si="34"/>
        <v>11100</v>
      </c>
      <c r="W44" s="21">
        <f t="shared" ca="1" si="34"/>
        <v>22404.719999999998</v>
      </c>
      <c r="X44" s="21">
        <f t="shared" ca="1" si="34"/>
        <v>0</v>
      </c>
      <c r="Y44" s="21">
        <f t="shared" ca="1" si="34"/>
        <v>150214.79</v>
      </c>
      <c r="Z44" s="21">
        <f t="shared" ca="1" si="34"/>
        <v>1264150.9700000002</v>
      </c>
      <c r="AA44" s="21">
        <f t="shared" ca="1" si="34"/>
        <v>0</v>
      </c>
      <c r="AB44" s="21">
        <f t="shared" ca="1" si="34"/>
        <v>0</v>
      </c>
      <c r="AC44" s="21">
        <f t="shared" ca="1" si="34"/>
        <v>0.02</v>
      </c>
      <c r="AD44" s="21">
        <f t="shared" ca="1" si="34"/>
        <v>-0.12999999999999901</v>
      </c>
      <c r="AE44" s="21">
        <f t="shared" ca="1" si="34"/>
        <v>0</v>
      </c>
      <c r="AF44" s="21">
        <f t="shared" ca="1" si="34"/>
        <v>0</v>
      </c>
      <c r="AG44" s="21">
        <f t="shared" ca="1" si="34"/>
        <v>0</v>
      </c>
      <c r="AH44" s="21">
        <f t="shared" ca="1" si="34"/>
        <v>1996783.76</v>
      </c>
      <c r="AI44" s="21">
        <f t="shared" ca="1" si="34"/>
        <v>0</v>
      </c>
      <c r="AJ44" s="21">
        <f t="shared" ca="1" si="34"/>
        <v>0</v>
      </c>
      <c r="AK44" s="21">
        <f t="shared" ca="1" si="31"/>
        <v>0</v>
      </c>
      <c r="AL44" s="21">
        <f t="shared" ca="1" si="31"/>
        <v>0</v>
      </c>
      <c r="AM44" s="21">
        <f t="shared" ca="1" si="31"/>
        <v>0</v>
      </c>
      <c r="AN44" s="21">
        <f t="shared" ca="1" si="31"/>
        <v>0</v>
      </c>
      <c r="AO44" s="21">
        <f t="shared" ca="1" si="31"/>
        <v>0</v>
      </c>
      <c r="AP44" s="21">
        <f t="shared" ca="1" si="31"/>
        <v>-0.08</v>
      </c>
      <c r="AQ44" s="21">
        <f t="shared" ca="1" si="31"/>
        <v>0</v>
      </c>
      <c r="AR44" s="21">
        <f t="shared" ca="1" si="31"/>
        <v>0</v>
      </c>
      <c r="AS44" s="21">
        <f t="shared" ca="1" si="31"/>
        <v>0</v>
      </c>
      <c r="AT44" s="21">
        <f t="shared" ca="1" si="31"/>
        <v>2434827.7300000004</v>
      </c>
      <c r="AU44" s="21">
        <f t="shared" ca="1" si="31"/>
        <v>115.29000000000002</v>
      </c>
      <c r="AV44" s="21">
        <f t="shared" ca="1" si="31"/>
        <v>0.16000000000000014</v>
      </c>
      <c r="AW44" s="21">
        <f t="shared" ca="1" si="31"/>
        <v>0</v>
      </c>
      <c r="AX44" s="21">
        <f t="shared" ca="1" si="31"/>
        <v>7.9999999999998295E-2</v>
      </c>
      <c r="AY44" s="21">
        <f t="shared" ca="1" si="31"/>
        <v>0</v>
      </c>
      <c r="AZ44" s="21">
        <f t="shared" ca="1" si="31"/>
        <v>0</v>
      </c>
      <c r="BA44" s="21">
        <f t="shared" ca="1" si="28"/>
        <v>0</v>
      </c>
      <c r="BB44" s="21">
        <f t="shared" ca="1" si="28"/>
        <v>0</v>
      </c>
      <c r="BC44" s="21">
        <f t="shared" ca="1" si="28"/>
        <v>0</v>
      </c>
      <c r="BD44" s="21">
        <f t="shared" ca="1" si="28"/>
        <v>10672.7</v>
      </c>
      <c r="BE44" s="21">
        <f t="shared" ca="1" si="28"/>
        <v>0</v>
      </c>
      <c r="BF44" s="21">
        <f t="shared" ca="1" si="28"/>
        <v>0</v>
      </c>
      <c r="BG44" s="21">
        <f t="shared" ca="1" si="28"/>
        <v>0</v>
      </c>
      <c r="BH44" s="21">
        <f t="shared" ca="1" si="28"/>
        <v>0</v>
      </c>
      <c r="BI44" s="21">
        <f t="shared" ca="1" si="28"/>
        <v>0</v>
      </c>
      <c r="BJ44" s="21">
        <f t="shared" ca="1" si="28"/>
        <v>0</v>
      </c>
      <c r="BK44" s="21">
        <f t="shared" ca="1" si="28"/>
        <v>0</v>
      </c>
      <c r="BL44" s="21">
        <f t="shared" ca="1" si="28"/>
        <v>7.0000000000000007E-2</v>
      </c>
      <c r="BM44" s="21">
        <f t="shared" ca="1" si="28"/>
        <v>0</v>
      </c>
      <c r="BN44" s="21">
        <f t="shared" ca="1" si="28"/>
        <v>1230</v>
      </c>
      <c r="BO44" s="21">
        <f t="shared" ca="1" si="35"/>
        <v>0</v>
      </c>
      <c r="BP44" s="21">
        <f t="shared" ca="1" si="35"/>
        <v>-6.58</v>
      </c>
      <c r="BQ44" s="21">
        <f t="shared" ca="1" si="35"/>
        <v>0</v>
      </c>
      <c r="BR44" s="21">
        <f t="shared" ca="1" si="35"/>
        <v>415088.06</v>
      </c>
      <c r="BS44" s="21">
        <f t="shared" ca="1" si="35"/>
        <v>84.89</v>
      </c>
      <c r="BT44" s="21">
        <f t="shared" ca="1" si="35"/>
        <v>0</v>
      </c>
      <c r="BU44" s="21">
        <f t="shared" ca="1" si="35"/>
        <v>0</v>
      </c>
      <c r="BV44" s="21">
        <f t="shared" ca="1" si="35"/>
        <v>0</v>
      </c>
      <c r="BW44" s="21">
        <f t="shared" ca="1" si="35"/>
        <v>0</v>
      </c>
      <c r="BX44" s="21">
        <f t="shared" ca="1" si="32"/>
        <v>0</v>
      </c>
      <c r="BY44" s="21">
        <f t="shared" ca="1" si="32"/>
        <v>0</v>
      </c>
      <c r="BZ44" s="21">
        <f t="shared" ca="1" si="32"/>
        <v>0</v>
      </c>
      <c r="CA44" s="21">
        <f t="shared" ca="1" si="32"/>
        <v>0</v>
      </c>
      <c r="CB44" s="21">
        <f t="shared" ca="1" si="32"/>
        <v>0</v>
      </c>
      <c r="CC44" s="21">
        <f t="shared" ca="1" si="32"/>
        <v>0</v>
      </c>
      <c r="CD44" s="21">
        <f t="shared" ca="1" si="32"/>
        <v>0</v>
      </c>
      <c r="CE44" s="21">
        <f t="shared" ca="1" si="32"/>
        <v>0</v>
      </c>
      <c r="CF44" s="21">
        <f t="shared" ca="1" si="32"/>
        <v>0</v>
      </c>
      <c r="CG44" s="21">
        <f t="shared" ca="1" si="32"/>
        <v>0</v>
      </c>
      <c r="CH44" s="21">
        <f t="shared" ca="1" si="32"/>
        <v>0</v>
      </c>
      <c r="CI44" s="21">
        <f t="shared" ca="1" si="32"/>
        <v>0</v>
      </c>
      <c r="CJ44" s="22">
        <f t="shared" ca="1" si="25"/>
        <v>325139.93</v>
      </c>
      <c r="CK44" s="21">
        <f t="shared" ca="1" si="37"/>
        <v>0</v>
      </c>
      <c r="CL44" s="21">
        <f t="shared" ca="1" si="37"/>
        <v>0</v>
      </c>
      <c r="CM44" s="22">
        <f t="shared" ca="1" si="26"/>
        <v>325139.93</v>
      </c>
      <c r="CN44" s="21">
        <f t="shared" ca="1" si="38"/>
        <v>0</v>
      </c>
      <c r="CO44" s="21">
        <f t="shared" ca="1" si="38"/>
        <v>325139.93</v>
      </c>
      <c r="CP44" s="22">
        <f t="shared" ca="1" si="27"/>
        <v>0</v>
      </c>
      <c r="CQ44" s="21">
        <f t="shared" ca="1" si="36"/>
        <v>0</v>
      </c>
      <c r="CR44" s="21">
        <f t="shared" ca="1" si="36"/>
        <v>0</v>
      </c>
      <c r="CS44" s="21">
        <f t="shared" ca="1" si="36"/>
        <v>20349.390000000007</v>
      </c>
      <c r="CT44" s="21">
        <f t="shared" ca="1" si="36"/>
        <v>0</v>
      </c>
      <c r="CU44" s="21">
        <f t="shared" ca="1" si="36"/>
        <v>0</v>
      </c>
      <c r="CV44" s="22">
        <f t="shared" ca="1" si="9"/>
        <v>6668904.5899999999</v>
      </c>
    </row>
    <row r="45" spans="1:100" ht="12.75" customHeight="1" x14ac:dyDescent="0.3">
      <c r="A45" s="64" t="s">
        <v>222</v>
      </c>
      <c r="B45" s="20">
        <v>1053</v>
      </c>
      <c r="C45" s="65" t="s">
        <v>147</v>
      </c>
      <c r="D45" s="22">
        <f t="shared" ca="1" si="24"/>
        <v>0</v>
      </c>
      <c r="E45" s="21">
        <f t="shared" ca="1" si="33"/>
        <v>0</v>
      </c>
      <c r="F45" s="21">
        <f t="shared" ca="1" si="33"/>
        <v>0</v>
      </c>
      <c r="G45" s="21">
        <f t="shared" ca="1" si="33"/>
        <v>0</v>
      </c>
      <c r="H45" s="21">
        <f t="shared" ca="1" si="33"/>
        <v>0</v>
      </c>
      <c r="I45" s="21">
        <f t="shared" ca="1" si="33"/>
        <v>0</v>
      </c>
      <c r="J45" s="21">
        <f t="shared" ca="1" si="33"/>
        <v>0</v>
      </c>
      <c r="K45" s="21">
        <f t="shared" ca="1" si="33"/>
        <v>0</v>
      </c>
      <c r="L45" s="21">
        <f t="shared" ca="1" si="33"/>
        <v>0</v>
      </c>
      <c r="M45" s="21">
        <f t="shared" ca="1" si="33"/>
        <v>0</v>
      </c>
      <c r="N45" s="21">
        <f t="shared" ca="1" si="33"/>
        <v>0</v>
      </c>
      <c r="O45" s="21">
        <f t="shared" ca="1" si="33"/>
        <v>0</v>
      </c>
      <c r="P45" s="21">
        <f t="shared" ca="1" si="33"/>
        <v>0</v>
      </c>
      <c r="Q45" s="21">
        <f t="shared" ca="1" si="33"/>
        <v>0</v>
      </c>
      <c r="R45" s="21">
        <f t="shared" ca="1" si="33"/>
        <v>0</v>
      </c>
      <c r="S45" s="21">
        <f t="shared" ca="1" si="33"/>
        <v>0</v>
      </c>
      <c r="T45" s="21">
        <f t="shared" ca="1" si="33"/>
        <v>0</v>
      </c>
      <c r="U45" s="21">
        <f t="shared" ca="1" si="34"/>
        <v>0</v>
      </c>
      <c r="V45" s="21">
        <f t="shared" ca="1" si="34"/>
        <v>0</v>
      </c>
      <c r="W45" s="21">
        <f t="shared" ca="1" si="34"/>
        <v>0</v>
      </c>
      <c r="X45" s="21">
        <f t="shared" ca="1" si="34"/>
        <v>0</v>
      </c>
      <c r="Y45" s="21">
        <f t="shared" ca="1" si="34"/>
        <v>0</v>
      </c>
      <c r="Z45" s="21">
        <f t="shared" ca="1" si="34"/>
        <v>0</v>
      </c>
      <c r="AA45" s="21">
        <f t="shared" ca="1" si="34"/>
        <v>0</v>
      </c>
      <c r="AB45" s="21">
        <f t="shared" ca="1" si="34"/>
        <v>0</v>
      </c>
      <c r="AC45" s="21">
        <f t="shared" ca="1" si="34"/>
        <v>0</v>
      </c>
      <c r="AD45" s="21">
        <f t="shared" ca="1" si="34"/>
        <v>0</v>
      </c>
      <c r="AE45" s="21">
        <f t="shared" ca="1" si="34"/>
        <v>0</v>
      </c>
      <c r="AF45" s="21">
        <f t="shared" ca="1" si="34"/>
        <v>0</v>
      </c>
      <c r="AG45" s="21">
        <f t="shared" ca="1" si="34"/>
        <v>0</v>
      </c>
      <c r="AH45" s="21">
        <f t="shared" ca="1" si="34"/>
        <v>0</v>
      </c>
      <c r="AI45" s="21">
        <f t="shared" ca="1" si="34"/>
        <v>0</v>
      </c>
      <c r="AJ45" s="21">
        <f t="shared" ca="1" si="34"/>
        <v>0</v>
      </c>
      <c r="AK45" s="21">
        <f t="shared" ca="1" si="31"/>
        <v>0</v>
      </c>
      <c r="AL45" s="21">
        <f t="shared" ca="1" si="31"/>
        <v>0</v>
      </c>
      <c r="AM45" s="21">
        <f t="shared" ca="1" si="31"/>
        <v>0</v>
      </c>
      <c r="AN45" s="21">
        <f t="shared" ca="1" si="31"/>
        <v>0</v>
      </c>
      <c r="AO45" s="21">
        <f t="shared" ca="1" si="31"/>
        <v>0</v>
      </c>
      <c r="AP45" s="21">
        <f t="shared" ca="1" si="31"/>
        <v>0</v>
      </c>
      <c r="AQ45" s="21">
        <f t="shared" ca="1" si="31"/>
        <v>0</v>
      </c>
      <c r="AR45" s="21">
        <f t="shared" ca="1" si="31"/>
        <v>0</v>
      </c>
      <c r="AS45" s="21">
        <f t="shared" ca="1" si="31"/>
        <v>0</v>
      </c>
      <c r="AT45" s="21">
        <f t="shared" ca="1" si="31"/>
        <v>0</v>
      </c>
      <c r="AU45" s="21">
        <f t="shared" ca="1" si="31"/>
        <v>0</v>
      </c>
      <c r="AV45" s="21">
        <f t="shared" ca="1" si="31"/>
        <v>0</v>
      </c>
      <c r="AW45" s="21">
        <f t="shared" ca="1" si="31"/>
        <v>0</v>
      </c>
      <c r="AX45" s="21">
        <f t="shared" ca="1" si="31"/>
        <v>0</v>
      </c>
      <c r="AY45" s="21">
        <f t="shared" ca="1" si="31"/>
        <v>0</v>
      </c>
      <c r="AZ45" s="21">
        <f t="shared" ca="1" si="31"/>
        <v>0</v>
      </c>
      <c r="BA45" s="21">
        <f t="shared" ca="1" si="28"/>
        <v>0</v>
      </c>
      <c r="BB45" s="21">
        <f t="shared" ca="1" si="28"/>
        <v>0</v>
      </c>
      <c r="BC45" s="21">
        <f t="shared" ca="1" si="28"/>
        <v>0</v>
      </c>
      <c r="BD45" s="21">
        <f t="shared" ca="1" si="28"/>
        <v>0</v>
      </c>
      <c r="BE45" s="21">
        <f t="shared" ca="1" si="28"/>
        <v>0</v>
      </c>
      <c r="BF45" s="21">
        <f t="shared" ca="1" si="28"/>
        <v>0</v>
      </c>
      <c r="BG45" s="21">
        <f t="shared" ca="1" si="28"/>
        <v>0</v>
      </c>
      <c r="BH45" s="21">
        <f t="shared" ca="1" si="28"/>
        <v>0</v>
      </c>
      <c r="BI45" s="21">
        <f t="shared" ca="1" si="28"/>
        <v>0</v>
      </c>
      <c r="BJ45" s="21">
        <f t="shared" ca="1" si="28"/>
        <v>0</v>
      </c>
      <c r="BK45" s="21">
        <f t="shared" ca="1" si="28"/>
        <v>0</v>
      </c>
      <c r="BL45" s="21">
        <f t="shared" ca="1" si="28"/>
        <v>0</v>
      </c>
      <c r="BM45" s="21">
        <f t="shared" ca="1" si="28"/>
        <v>0</v>
      </c>
      <c r="BN45" s="21">
        <f t="shared" ca="1" si="28"/>
        <v>0</v>
      </c>
      <c r="BO45" s="21">
        <f t="shared" ca="1" si="35"/>
        <v>0</v>
      </c>
      <c r="BP45" s="21">
        <f t="shared" ca="1" si="35"/>
        <v>0</v>
      </c>
      <c r="BQ45" s="21">
        <f t="shared" ca="1" si="35"/>
        <v>0</v>
      </c>
      <c r="BR45" s="21">
        <f t="shared" ca="1" si="35"/>
        <v>0</v>
      </c>
      <c r="BS45" s="21">
        <f t="shared" ca="1" si="35"/>
        <v>0</v>
      </c>
      <c r="BT45" s="21">
        <f t="shared" ca="1" si="35"/>
        <v>0</v>
      </c>
      <c r="BU45" s="21">
        <f t="shared" ca="1" si="35"/>
        <v>0</v>
      </c>
      <c r="BV45" s="21">
        <f t="shared" ca="1" si="35"/>
        <v>0</v>
      </c>
      <c r="BW45" s="21">
        <f t="shared" ca="1" si="35"/>
        <v>0</v>
      </c>
      <c r="BX45" s="21">
        <f t="shared" ca="1" si="32"/>
        <v>0</v>
      </c>
      <c r="BY45" s="21">
        <f t="shared" ca="1" si="32"/>
        <v>0</v>
      </c>
      <c r="BZ45" s="21">
        <f t="shared" ca="1" si="32"/>
        <v>0</v>
      </c>
      <c r="CA45" s="21">
        <f t="shared" ca="1" si="32"/>
        <v>0</v>
      </c>
      <c r="CB45" s="21">
        <f t="shared" ca="1" si="32"/>
        <v>0</v>
      </c>
      <c r="CC45" s="21">
        <f t="shared" ca="1" si="32"/>
        <v>0</v>
      </c>
      <c r="CD45" s="21">
        <f t="shared" ca="1" si="32"/>
        <v>0</v>
      </c>
      <c r="CE45" s="21">
        <f t="shared" ca="1" si="32"/>
        <v>0</v>
      </c>
      <c r="CF45" s="21">
        <f t="shared" ca="1" si="32"/>
        <v>0</v>
      </c>
      <c r="CG45" s="21">
        <f t="shared" ca="1" si="32"/>
        <v>0</v>
      </c>
      <c r="CH45" s="21">
        <f t="shared" ca="1" si="32"/>
        <v>0</v>
      </c>
      <c r="CI45" s="21">
        <f t="shared" ca="1" si="32"/>
        <v>0</v>
      </c>
      <c r="CJ45" s="22">
        <f t="shared" ca="1" si="25"/>
        <v>0</v>
      </c>
      <c r="CK45" s="21">
        <f t="shared" ca="1" si="37"/>
        <v>0</v>
      </c>
      <c r="CL45" s="21">
        <f t="shared" ca="1" si="37"/>
        <v>0</v>
      </c>
      <c r="CM45" s="22">
        <f t="shared" ca="1" si="26"/>
        <v>0</v>
      </c>
      <c r="CN45" s="21">
        <f t="shared" ca="1" si="38"/>
        <v>0</v>
      </c>
      <c r="CO45" s="21">
        <f t="shared" ca="1" si="38"/>
        <v>0</v>
      </c>
      <c r="CP45" s="22">
        <f t="shared" ca="1" si="27"/>
        <v>0</v>
      </c>
      <c r="CQ45" s="21">
        <f t="shared" ca="1" si="36"/>
        <v>0</v>
      </c>
      <c r="CR45" s="21">
        <f t="shared" ca="1" si="36"/>
        <v>0</v>
      </c>
      <c r="CS45" s="21">
        <f t="shared" ca="1" si="36"/>
        <v>0</v>
      </c>
      <c r="CT45" s="21">
        <f t="shared" ca="1" si="36"/>
        <v>0</v>
      </c>
      <c r="CU45" s="21">
        <f t="shared" ca="1" si="36"/>
        <v>0</v>
      </c>
      <c r="CV45" s="22">
        <f t="shared" ca="1" si="9"/>
        <v>0</v>
      </c>
    </row>
    <row r="46" spans="1:100" ht="12.75" customHeight="1" x14ac:dyDescent="0.3">
      <c r="A46" s="64" t="s">
        <v>224</v>
      </c>
      <c r="B46" s="20">
        <v>1055</v>
      </c>
      <c r="C46" s="65" t="s">
        <v>147</v>
      </c>
      <c r="D46" s="22">
        <f t="shared" ca="1" si="24"/>
        <v>0</v>
      </c>
      <c r="E46" s="21">
        <f t="shared" ca="1" si="33"/>
        <v>0</v>
      </c>
      <c r="F46" s="21">
        <f t="shared" ca="1" si="33"/>
        <v>0</v>
      </c>
      <c r="G46" s="21">
        <f t="shared" ca="1" si="33"/>
        <v>0</v>
      </c>
      <c r="H46" s="21">
        <f t="shared" ca="1" si="33"/>
        <v>0</v>
      </c>
      <c r="I46" s="21">
        <f t="shared" ca="1" si="33"/>
        <v>0</v>
      </c>
      <c r="J46" s="21">
        <f t="shared" ca="1" si="33"/>
        <v>0</v>
      </c>
      <c r="K46" s="21">
        <f t="shared" ca="1" si="33"/>
        <v>0</v>
      </c>
      <c r="L46" s="21">
        <f t="shared" ca="1" si="33"/>
        <v>0</v>
      </c>
      <c r="M46" s="21">
        <f t="shared" ca="1" si="33"/>
        <v>0</v>
      </c>
      <c r="N46" s="21">
        <f t="shared" ca="1" si="33"/>
        <v>0</v>
      </c>
      <c r="O46" s="21">
        <f t="shared" ca="1" si="33"/>
        <v>0</v>
      </c>
      <c r="P46" s="21">
        <f t="shared" ca="1" si="33"/>
        <v>0</v>
      </c>
      <c r="Q46" s="21">
        <f t="shared" ca="1" si="33"/>
        <v>0</v>
      </c>
      <c r="R46" s="21">
        <f t="shared" ca="1" si="33"/>
        <v>0</v>
      </c>
      <c r="S46" s="21">
        <f t="shared" ca="1" si="33"/>
        <v>0</v>
      </c>
      <c r="T46" s="21">
        <f t="shared" ca="1" si="33"/>
        <v>0</v>
      </c>
      <c r="U46" s="21">
        <f t="shared" ca="1" si="34"/>
        <v>0</v>
      </c>
      <c r="V46" s="21">
        <f t="shared" ca="1" si="34"/>
        <v>0</v>
      </c>
      <c r="W46" s="21">
        <f t="shared" ca="1" si="34"/>
        <v>0</v>
      </c>
      <c r="X46" s="21">
        <f t="shared" ca="1" si="34"/>
        <v>0</v>
      </c>
      <c r="Y46" s="21">
        <f t="shared" ca="1" si="34"/>
        <v>0</v>
      </c>
      <c r="Z46" s="21">
        <f t="shared" ca="1" si="34"/>
        <v>0</v>
      </c>
      <c r="AA46" s="21">
        <f t="shared" ca="1" si="34"/>
        <v>0</v>
      </c>
      <c r="AB46" s="21">
        <f t="shared" ca="1" si="34"/>
        <v>0</v>
      </c>
      <c r="AC46" s="21">
        <f t="shared" ca="1" si="34"/>
        <v>0</v>
      </c>
      <c r="AD46" s="21">
        <f t="shared" ca="1" si="34"/>
        <v>0</v>
      </c>
      <c r="AE46" s="21">
        <f t="shared" ca="1" si="34"/>
        <v>0</v>
      </c>
      <c r="AF46" s="21">
        <f t="shared" ca="1" si="34"/>
        <v>0</v>
      </c>
      <c r="AG46" s="21">
        <f t="shared" ca="1" si="34"/>
        <v>0</v>
      </c>
      <c r="AH46" s="21">
        <f t="shared" ca="1" si="34"/>
        <v>0</v>
      </c>
      <c r="AI46" s="21">
        <f t="shared" ca="1" si="34"/>
        <v>0</v>
      </c>
      <c r="AJ46" s="21">
        <f t="shared" ca="1" si="34"/>
        <v>-3703639</v>
      </c>
      <c r="AK46" s="21">
        <f t="shared" ca="1" si="31"/>
        <v>0</v>
      </c>
      <c r="AL46" s="21">
        <f t="shared" ca="1" si="31"/>
        <v>0</v>
      </c>
      <c r="AM46" s="21">
        <f t="shared" ca="1" si="31"/>
        <v>0</v>
      </c>
      <c r="AN46" s="21">
        <f t="shared" ca="1" si="31"/>
        <v>0</v>
      </c>
      <c r="AO46" s="21">
        <f t="shared" ca="1" si="31"/>
        <v>0</v>
      </c>
      <c r="AP46" s="21">
        <f t="shared" ca="1" si="31"/>
        <v>0</v>
      </c>
      <c r="AQ46" s="21">
        <f t="shared" ca="1" si="31"/>
        <v>0</v>
      </c>
      <c r="AR46" s="21">
        <f t="shared" ca="1" si="31"/>
        <v>0</v>
      </c>
      <c r="AS46" s="21">
        <f t="shared" ca="1" si="31"/>
        <v>0</v>
      </c>
      <c r="AT46" s="21">
        <f t="shared" ca="1" si="31"/>
        <v>0</v>
      </c>
      <c r="AU46" s="21">
        <f t="shared" ca="1" si="31"/>
        <v>0</v>
      </c>
      <c r="AV46" s="21">
        <f t="shared" ca="1" si="31"/>
        <v>0</v>
      </c>
      <c r="AW46" s="21">
        <f t="shared" ca="1" si="31"/>
        <v>0</v>
      </c>
      <c r="AX46" s="21">
        <f t="shared" ca="1" si="31"/>
        <v>0</v>
      </c>
      <c r="AY46" s="21">
        <f t="shared" ca="1" si="31"/>
        <v>0</v>
      </c>
      <c r="AZ46" s="21">
        <f t="shared" ca="1" si="31"/>
        <v>0</v>
      </c>
      <c r="BA46" s="21">
        <f t="shared" ca="1" si="28"/>
        <v>0</v>
      </c>
      <c r="BB46" s="21">
        <f t="shared" ca="1" si="28"/>
        <v>0</v>
      </c>
      <c r="BC46" s="21">
        <f t="shared" ca="1" si="28"/>
        <v>0</v>
      </c>
      <c r="BD46" s="21">
        <f t="shared" ca="1" si="28"/>
        <v>0</v>
      </c>
      <c r="BE46" s="21">
        <f t="shared" ca="1" si="28"/>
        <v>0</v>
      </c>
      <c r="BF46" s="21">
        <f t="shared" ca="1" si="28"/>
        <v>0</v>
      </c>
      <c r="BG46" s="21">
        <f t="shared" ca="1" si="28"/>
        <v>0</v>
      </c>
      <c r="BH46" s="21">
        <f t="shared" ca="1" si="28"/>
        <v>0</v>
      </c>
      <c r="BI46" s="21">
        <f t="shared" ca="1" si="28"/>
        <v>0</v>
      </c>
      <c r="BJ46" s="21">
        <f t="shared" ca="1" si="28"/>
        <v>0</v>
      </c>
      <c r="BK46" s="21">
        <f t="shared" ca="1" si="28"/>
        <v>0</v>
      </c>
      <c r="BL46" s="21">
        <f t="shared" ca="1" si="28"/>
        <v>0</v>
      </c>
      <c r="BM46" s="21">
        <f t="shared" ca="1" si="28"/>
        <v>0</v>
      </c>
      <c r="BN46" s="21">
        <f t="shared" ca="1" si="28"/>
        <v>0</v>
      </c>
      <c r="BO46" s="21">
        <f t="shared" ca="1" si="35"/>
        <v>0</v>
      </c>
      <c r="BP46" s="21">
        <f t="shared" ca="1" si="35"/>
        <v>0</v>
      </c>
      <c r="BQ46" s="21">
        <f t="shared" ca="1" si="35"/>
        <v>0</v>
      </c>
      <c r="BR46" s="21">
        <f t="shared" ca="1" si="35"/>
        <v>0</v>
      </c>
      <c r="BS46" s="21">
        <f t="shared" ca="1" si="35"/>
        <v>0</v>
      </c>
      <c r="BT46" s="21">
        <f t="shared" ca="1" si="35"/>
        <v>0</v>
      </c>
      <c r="BU46" s="21">
        <f t="shared" ca="1" si="35"/>
        <v>0</v>
      </c>
      <c r="BV46" s="21">
        <f t="shared" ca="1" si="35"/>
        <v>0</v>
      </c>
      <c r="BW46" s="21">
        <f t="shared" ca="1" si="35"/>
        <v>0</v>
      </c>
      <c r="BX46" s="21">
        <f t="shared" ca="1" si="32"/>
        <v>0</v>
      </c>
      <c r="BY46" s="21">
        <f t="shared" ca="1" si="32"/>
        <v>0</v>
      </c>
      <c r="BZ46" s="21">
        <f t="shared" ca="1" si="32"/>
        <v>0</v>
      </c>
      <c r="CA46" s="21">
        <f t="shared" ca="1" si="32"/>
        <v>0</v>
      </c>
      <c r="CB46" s="21">
        <f t="shared" ca="1" si="32"/>
        <v>0</v>
      </c>
      <c r="CC46" s="21">
        <f t="shared" ca="1" si="32"/>
        <v>0</v>
      </c>
      <c r="CD46" s="21">
        <f t="shared" ca="1" si="32"/>
        <v>0</v>
      </c>
      <c r="CE46" s="21">
        <f t="shared" ca="1" si="32"/>
        <v>0</v>
      </c>
      <c r="CF46" s="21">
        <f t="shared" ca="1" si="32"/>
        <v>0</v>
      </c>
      <c r="CG46" s="21">
        <f t="shared" ca="1" si="32"/>
        <v>0</v>
      </c>
      <c r="CH46" s="21">
        <f t="shared" ca="1" si="32"/>
        <v>0</v>
      </c>
      <c r="CI46" s="21">
        <f t="shared" ca="1" si="32"/>
        <v>0</v>
      </c>
      <c r="CJ46" s="22">
        <f t="shared" ca="1" si="25"/>
        <v>0</v>
      </c>
      <c r="CK46" s="21">
        <f t="shared" ca="1" si="37"/>
        <v>0</v>
      </c>
      <c r="CL46" s="21">
        <f t="shared" ca="1" si="37"/>
        <v>0</v>
      </c>
      <c r="CM46" s="22">
        <f t="shared" ca="1" si="26"/>
        <v>0</v>
      </c>
      <c r="CN46" s="21">
        <f t="shared" ca="1" si="38"/>
        <v>0</v>
      </c>
      <c r="CO46" s="21">
        <f t="shared" ca="1" si="38"/>
        <v>0</v>
      </c>
      <c r="CP46" s="22">
        <f t="shared" ca="1" si="27"/>
        <v>0</v>
      </c>
      <c r="CQ46" s="21">
        <f t="shared" ca="1" si="36"/>
        <v>0</v>
      </c>
      <c r="CR46" s="21">
        <f t="shared" ca="1" si="36"/>
        <v>0</v>
      </c>
      <c r="CS46" s="21">
        <f t="shared" ca="1" si="36"/>
        <v>0</v>
      </c>
      <c r="CT46" s="21">
        <f t="shared" ca="1" si="36"/>
        <v>0</v>
      </c>
      <c r="CU46" s="21">
        <f t="shared" ca="1" si="36"/>
        <v>0</v>
      </c>
      <c r="CV46" s="22">
        <f t="shared" ca="1" si="9"/>
        <v>-3703639</v>
      </c>
    </row>
    <row r="47" spans="1:100" ht="12.75" customHeight="1" x14ac:dyDescent="0.3">
      <c r="A47" s="64" t="s">
        <v>226</v>
      </c>
      <c r="B47" s="20">
        <v>1056</v>
      </c>
      <c r="C47" s="65" t="s">
        <v>147</v>
      </c>
      <c r="D47" s="22">
        <f t="shared" ca="1" si="24"/>
        <v>0</v>
      </c>
      <c r="E47" s="21">
        <f t="shared" ca="1" si="33"/>
        <v>0</v>
      </c>
      <c r="F47" s="21">
        <f t="shared" ca="1" si="33"/>
        <v>0</v>
      </c>
      <c r="G47" s="21">
        <f t="shared" ca="1" si="33"/>
        <v>0</v>
      </c>
      <c r="H47" s="21">
        <f t="shared" ca="1" si="33"/>
        <v>0</v>
      </c>
      <c r="I47" s="21">
        <f t="shared" ca="1" si="33"/>
        <v>0</v>
      </c>
      <c r="J47" s="21">
        <f t="shared" ca="1" si="33"/>
        <v>0</v>
      </c>
      <c r="K47" s="21">
        <f t="shared" ca="1" si="33"/>
        <v>0</v>
      </c>
      <c r="L47" s="21">
        <f t="shared" ca="1" si="33"/>
        <v>0</v>
      </c>
      <c r="M47" s="21">
        <f t="shared" ca="1" si="33"/>
        <v>0</v>
      </c>
      <c r="N47" s="21">
        <f t="shared" ca="1" si="33"/>
        <v>0</v>
      </c>
      <c r="O47" s="21">
        <f t="shared" ca="1" si="33"/>
        <v>0</v>
      </c>
      <c r="P47" s="21">
        <f t="shared" ca="1" si="33"/>
        <v>0</v>
      </c>
      <c r="Q47" s="21">
        <f t="shared" ca="1" si="33"/>
        <v>0</v>
      </c>
      <c r="R47" s="21">
        <f t="shared" ca="1" si="33"/>
        <v>0</v>
      </c>
      <c r="S47" s="21">
        <f t="shared" ca="1" si="33"/>
        <v>0</v>
      </c>
      <c r="T47" s="21">
        <f t="shared" ca="1" si="33"/>
        <v>216268236.41999999</v>
      </c>
      <c r="U47" s="21">
        <f t="shared" ca="1" si="34"/>
        <v>6725648.1454050001</v>
      </c>
      <c r="V47" s="21">
        <f t="shared" ca="1" si="34"/>
        <v>0</v>
      </c>
      <c r="W47" s="21">
        <f t="shared" ca="1" si="34"/>
        <v>0</v>
      </c>
      <c r="X47" s="21">
        <f t="shared" ca="1" si="34"/>
        <v>0</v>
      </c>
      <c r="Y47" s="21">
        <f t="shared" ca="1" si="34"/>
        <v>0</v>
      </c>
      <c r="Z47" s="21">
        <f t="shared" ca="1" si="34"/>
        <v>0</v>
      </c>
      <c r="AA47" s="21">
        <f t="shared" ca="1" si="34"/>
        <v>0</v>
      </c>
      <c r="AB47" s="21">
        <f t="shared" ca="1" si="34"/>
        <v>0</v>
      </c>
      <c r="AC47" s="21">
        <f t="shared" ca="1" si="34"/>
        <v>0</v>
      </c>
      <c r="AD47" s="21">
        <f t="shared" ca="1" si="34"/>
        <v>0</v>
      </c>
      <c r="AE47" s="21">
        <f t="shared" ca="1" si="34"/>
        <v>0</v>
      </c>
      <c r="AF47" s="21">
        <f t="shared" ca="1" si="34"/>
        <v>0</v>
      </c>
      <c r="AG47" s="21">
        <f t="shared" ca="1" si="34"/>
        <v>0</v>
      </c>
      <c r="AH47" s="21">
        <f t="shared" ca="1" si="34"/>
        <v>0</v>
      </c>
      <c r="AI47" s="21">
        <f t="shared" ca="1" si="34"/>
        <v>0</v>
      </c>
      <c r="AJ47" s="21">
        <f t="shared" ca="1" si="34"/>
        <v>1859225.91</v>
      </c>
      <c r="AK47" s="21">
        <f t="shared" ca="1" si="31"/>
        <v>0</v>
      </c>
      <c r="AL47" s="21">
        <f t="shared" ca="1" si="31"/>
        <v>0</v>
      </c>
      <c r="AM47" s="21">
        <f t="shared" ca="1" si="31"/>
        <v>0</v>
      </c>
      <c r="AN47" s="21">
        <f t="shared" ca="1" si="31"/>
        <v>0</v>
      </c>
      <c r="AO47" s="21">
        <f t="shared" ca="1" si="31"/>
        <v>0</v>
      </c>
      <c r="AP47" s="21">
        <f t="shared" ca="1" si="31"/>
        <v>0</v>
      </c>
      <c r="AQ47" s="21">
        <f t="shared" ca="1" si="31"/>
        <v>0</v>
      </c>
      <c r="AR47" s="21">
        <f t="shared" ca="1" si="31"/>
        <v>0</v>
      </c>
      <c r="AS47" s="21">
        <f t="shared" ca="1" si="31"/>
        <v>0</v>
      </c>
      <c r="AT47" s="21">
        <f t="shared" ca="1" si="31"/>
        <v>0</v>
      </c>
      <c r="AU47" s="21">
        <f t="shared" ca="1" si="31"/>
        <v>0</v>
      </c>
      <c r="AV47" s="21">
        <f t="shared" ca="1" si="31"/>
        <v>0</v>
      </c>
      <c r="AW47" s="21">
        <f t="shared" ca="1" si="31"/>
        <v>0</v>
      </c>
      <c r="AX47" s="21">
        <f t="shared" ca="1" si="31"/>
        <v>0</v>
      </c>
      <c r="AY47" s="21">
        <f t="shared" ca="1" si="31"/>
        <v>0</v>
      </c>
      <c r="AZ47" s="21">
        <f t="shared" ca="1" si="31"/>
        <v>0</v>
      </c>
      <c r="BA47" s="21">
        <f t="shared" ca="1" si="28"/>
        <v>0</v>
      </c>
      <c r="BB47" s="21">
        <f t="shared" ca="1" si="28"/>
        <v>0</v>
      </c>
      <c r="BC47" s="21">
        <f t="shared" ca="1" si="28"/>
        <v>0</v>
      </c>
      <c r="BD47" s="21">
        <f t="shared" ca="1" si="28"/>
        <v>0</v>
      </c>
      <c r="BE47" s="21">
        <f t="shared" ca="1" si="28"/>
        <v>0</v>
      </c>
      <c r="BF47" s="21">
        <f t="shared" ca="1" si="28"/>
        <v>0</v>
      </c>
      <c r="BG47" s="21">
        <f t="shared" ca="1" si="28"/>
        <v>0</v>
      </c>
      <c r="BH47" s="21">
        <f t="shared" ca="1" si="28"/>
        <v>0</v>
      </c>
      <c r="BI47" s="21">
        <f t="shared" ca="1" si="28"/>
        <v>0</v>
      </c>
      <c r="BJ47" s="21">
        <f t="shared" ca="1" si="28"/>
        <v>0</v>
      </c>
      <c r="BK47" s="21">
        <f t="shared" ca="1" si="28"/>
        <v>0</v>
      </c>
      <c r="BL47" s="21">
        <f t="shared" ca="1" si="28"/>
        <v>0</v>
      </c>
      <c r="BM47" s="21">
        <f t="shared" ca="1" si="28"/>
        <v>0</v>
      </c>
      <c r="BN47" s="21">
        <f t="shared" ca="1" si="28"/>
        <v>0</v>
      </c>
      <c r="BO47" s="21">
        <f t="shared" ca="1" si="35"/>
        <v>0</v>
      </c>
      <c r="BP47" s="21">
        <f t="shared" ca="1" si="35"/>
        <v>0</v>
      </c>
      <c r="BQ47" s="21">
        <f t="shared" ca="1" si="35"/>
        <v>0</v>
      </c>
      <c r="BR47" s="21">
        <f t="shared" ca="1" si="35"/>
        <v>0</v>
      </c>
      <c r="BS47" s="21">
        <f t="shared" ca="1" si="35"/>
        <v>0</v>
      </c>
      <c r="BT47" s="21">
        <f t="shared" ca="1" si="35"/>
        <v>0</v>
      </c>
      <c r="BU47" s="21">
        <f t="shared" ca="1" si="35"/>
        <v>0</v>
      </c>
      <c r="BV47" s="21">
        <f t="shared" ca="1" si="35"/>
        <v>0</v>
      </c>
      <c r="BW47" s="21">
        <f t="shared" ca="1" si="35"/>
        <v>0</v>
      </c>
      <c r="BX47" s="21">
        <f t="shared" ca="1" si="32"/>
        <v>0</v>
      </c>
      <c r="BY47" s="21">
        <f t="shared" ca="1" si="32"/>
        <v>0</v>
      </c>
      <c r="BZ47" s="21">
        <f t="shared" ca="1" si="32"/>
        <v>0</v>
      </c>
      <c r="CA47" s="21">
        <f t="shared" ca="1" si="32"/>
        <v>0</v>
      </c>
      <c r="CB47" s="21">
        <f t="shared" ca="1" si="32"/>
        <v>0</v>
      </c>
      <c r="CC47" s="21">
        <f t="shared" ca="1" si="32"/>
        <v>0</v>
      </c>
      <c r="CD47" s="21">
        <f t="shared" ca="1" si="32"/>
        <v>0</v>
      </c>
      <c r="CE47" s="21">
        <f t="shared" ca="1" si="32"/>
        <v>0</v>
      </c>
      <c r="CF47" s="21">
        <f t="shared" ca="1" si="32"/>
        <v>0</v>
      </c>
      <c r="CG47" s="21">
        <f t="shared" ca="1" si="32"/>
        <v>0</v>
      </c>
      <c r="CH47" s="21">
        <f t="shared" ca="1" si="32"/>
        <v>0</v>
      </c>
      <c r="CI47" s="21">
        <f t="shared" ca="1" si="32"/>
        <v>0</v>
      </c>
      <c r="CJ47" s="22">
        <f t="shared" ca="1" si="25"/>
        <v>0</v>
      </c>
      <c r="CK47" s="21">
        <f t="shared" ca="1" si="37"/>
        <v>0</v>
      </c>
      <c r="CL47" s="21">
        <f t="shared" ca="1" si="37"/>
        <v>0</v>
      </c>
      <c r="CM47" s="22">
        <f t="shared" ca="1" si="26"/>
        <v>0</v>
      </c>
      <c r="CN47" s="21">
        <f t="shared" ca="1" si="38"/>
        <v>0</v>
      </c>
      <c r="CO47" s="21">
        <f t="shared" ca="1" si="38"/>
        <v>0</v>
      </c>
      <c r="CP47" s="22">
        <f t="shared" ca="1" si="27"/>
        <v>0</v>
      </c>
      <c r="CQ47" s="21">
        <f t="shared" ca="1" si="36"/>
        <v>0</v>
      </c>
      <c r="CR47" s="21">
        <f t="shared" ca="1" si="36"/>
        <v>0</v>
      </c>
      <c r="CS47" s="21">
        <f t="shared" ca="1" si="36"/>
        <v>0</v>
      </c>
      <c r="CT47" s="21">
        <f t="shared" ca="1" si="36"/>
        <v>0</v>
      </c>
      <c r="CU47" s="21">
        <f t="shared" ca="1" si="36"/>
        <v>0</v>
      </c>
      <c r="CV47" s="22">
        <f t="shared" ca="1" si="9"/>
        <v>224853110.47540498</v>
      </c>
    </row>
    <row r="48" spans="1:100" ht="12.75" customHeight="1" x14ac:dyDescent="0.3">
      <c r="A48" s="64" t="s">
        <v>228</v>
      </c>
      <c r="B48" s="20">
        <v>1057</v>
      </c>
      <c r="C48" s="65" t="s">
        <v>147</v>
      </c>
      <c r="D48" s="22">
        <f t="shared" ca="1" si="24"/>
        <v>8027.4399999999987</v>
      </c>
      <c r="E48" s="21">
        <f t="shared" ca="1" si="33"/>
        <v>0</v>
      </c>
      <c r="F48" s="21">
        <f t="shared" ca="1" si="33"/>
        <v>8027.4399999999987</v>
      </c>
      <c r="G48" s="21">
        <f t="shared" ca="1" si="33"/>
        <v>0</v>
      </c>
      <c r="H48" s="21">
        <f t="shared" ca="1" si="33"/>
        <v>0</v>
      </c>
      <c r="I48" s="21">
        <f t="shared" ca="1" si="33"/>
        <v>5451.08</v>
      </c>
      <c r="J48" s="21">
        <f t="shared" ca="1" si="33"/>
        <v>0</v>
      </c>
      <c r="K48" s="21">
        <f t="shared" ca="1" si="33"/>
        <v>0</v>
      </c>
      <c r="L48" s="21">
        <f t="shared" ca="1" si="33"/>
        <v>0</v>
      </c>
      <c r="M48" s="21">
        <f t="shared" ca="1" si="33"/>
        <v>0</v>
      </c>
      <c r="N48" s="21">
        <f t="shared" ca="1" si="33"/>
        <v>0</v>
      </c>
      <c r="O48" s="21">
        <f t="shared" ca="1" si="33"/>
        <v>0</v>
      </c>
      <c r="P48" s="21">
        <f t="shared" ca="1" si="33"/>
        <v>0</v>
      </c>
      <c r="Q48" s="21">
        <f t="shared" ca="1" si="33"/>
        <v>0</v>
      </c>
      <c r="R48" s="21">
        <f t="shared" ca="1" si="33"/>
        <v>0</v>
      </c>
      <c r="S48" s="21">
        <f t="shared" ca="1" si="33"/>
        <v>0</v>
      </c>
      <c r="T48" s="21">
        <f t="shared" ca="1" si="33"/>
        <v>0</v>
      </c>
      <c r="U48" s="21">
        <f t="shared" ca="1" si="34"/>
        <v>0</v>
      </c>
      <c r="V48" s="21">
        <f t="shared" ca="1" si="34"/>
        <v>-1121.26</v>
      </c>
      <c r="W48" s="21">
        <f t="shared" ca="1" si="34"/>
        <v>-6929.2199999999966</v>
      </c>
      <c r="X48" s="21">
        <f t="shared" ca="1" si="34"/>
        <v>0</v>
      </c>
      <c r="Y48" s="21">
        <f t="shared" ca="1" si="34"/>
        <v>0</v>
      </c>
      <c r="Z48" s="21">
        <f t="shared" ca="1" si="34"/>
        <v>55.81</v>
      </c>
      <c r="AA48" s="21">
        <f t="shared" ca="1" si="34"/>
        <v>0</v>
      </c>
      <c r="AB48" s="21">
        <f t="shared" ca="1" si="34"/>
        <v>0</v>
      </c>
      <c r="AC48" s="21">
        <f t="shared" ca="1" si="34"/>
        <v>150.29999999999998</v>
      </c>
      <c r="AD48" s="21">
        <f t="shared" ca="1" si="34"/>
        <v>-1.55</v>
      </c>
      <c r="AE48" s="21">
        <f t="shared" ca="1" si="34"/>
        <v>0</v>
      </c>
      <c r="AF48" s="21">
        <f t="shared" ca="1" si="34"/>
        <v>0</v>
      </c>
      <c r="AG48" s="21">
        <f t="shared" ca="1" si="34"/>
        <v>0</v>
      </c>
      <c r="AH48" s="21">
        <f t="shared" ca="1" si="34"/>
        <v>0</v>
      </c>
      <c r="AI48" s="21">
        <f t="shared" ca="1" si="34"/>
        <v>0</v>
      </c>
      <c r="AJ48" s="21">
        <f t="shared" ca="1" si="34"/>
        <v>2537321.5299999998</v>
      </c>
      <c r="AK48" s="21">
        <f t="shared" ca="1" si="31"/>
        <v>0</v>
      </c>
      <c r="AL48" s="21">
        <f t="shared" ca="1" si="31"/>
        <v>0</v>
      </c>
      <c r="AM48" s="21">
        <f t="shared" ca="1" si="31"/>
        <v>0</v>
      </c>
      <c r="AN48" s="21">
        <f t="shared" ca="1" si="31"/>
        <v>0</v>
      </c>
      <c r="AO48" s="21">
        <f t="shared" ca="1" si="31"/>
        <v>0</v>
      </c>
      <c r="AP48" s="21">
        <f t="shared" ca="1" si="31"/>
        <v>0</v>
      </c>
      <c r="AQ48" s="21">
        <f t="shared" ca="1" si="31"/>
        <v>0</v>
      </c>
      <c r="AR48" s="21">
        <f t="shared" ca="1" si="31"/>
        <v>0</v>
      </c>
      <c r="AS48" s="21">
        <f t="shared" ca="1" si="31"/>
        <v>0</v>
      </c>
      <c r="AT48" s="21">
        <f t="shared" ca="1" si="31"/>
        <v>54974.49</v>
      </c>
      <c r="AU48" s="21">
        <f t="shared" ca="1" si="31"/>
        <v>1875.29</v>
      </c>
      <c r="AV48" s="21">
        <f t="shared" ca="1" si="31"/>
        <v>2147.23</v>
      </c>
      <c r="AW48" s="21">
        <f t="shared" ca="1" si="31"/>
        <v>0</v>
      </c>
      <c r="AX48" s="21">
        <f t="shared" ca="1" si="31"/>
        <v>669.34</v>
      </c>
      <c r="AY48" s="21">
        <f t="shared" ca="1" si="31"/>
        <v>0</v>
      </c>
      <c r="AZ48" s="21">
        <f t="shared" ca="1" si="31"/>
        <v>0</v>
      </c>
      <c r="BA48" s="21">
        <f t="shared" ca="1" si="28"/>
        <v>0</v>
      </c>
      <c r="BB48" s="21">
        <f t="shared" ca="1" si="28"/>
        <v>0</v>
      </c>
      <c r="BC48" s="21">
        <f t="shared" ca="1" si="28"/>
        <v>0</v>
      </c>
      <c r="BD48" s="21">
        <f t="shared" ca="1" si="28"/>
        <v>-36</v>
      </c>
      <c r="BE48" s="21">
        <f t="shared" ca="1" si="28"/>
        <v>0</v>
      </c>
      <c r="BF48" s="21">
        <f t="shared" ca="1" si="28"/>
        <v>0</v>
      </c>
      <c r="BG48" s="21">
        <f t="shared" ca="1" si="28"/>
        <v>0</v>
      </c>
      <c r="BH48" s="21">
        <f t="shared" ca="1" si="28"/>
        <v>0</v>
      </c>
      <c r="BI48" s="21">
        <f t="shared" ca="1" si="28"/>
        <v>0</v>
      </c>
      <c r="BJ48" s="21">
        <f t="shared" ca="1" si="28"/>
        <v>0</v>
      </c>
      <c r="BK48" s="21">
        <f t="shared" ca="1" si="28"/>
        <v>0</v>
      </c>
      <c r="BL48" s="21">
        <f t="shared" ca="1" si="28"/>
        <v>0</v>
      </c>
      <c r="BM48" s="21">
        <f t="shared" ca="1" si="28"/>
        <v>0</v>
      </c>
      <c r="BN48" s="21">
        <f t="shared" ca="1" si="28"/>
        <v>473.08</v>
      </c>
      <c r="BO48" s="21">
        <f t="shared" ca="1" si="35"/>
        <v>0</v>
      </c>
      <c r="BP48" s="21">
        <f t="shared" ca="1" si="35"/>
        <v>0</v>
      </c>
      <c r="BQ48" s="21">
        <f t="shared" ca="1" si="35"/>
        <v>0</v>
      </c>
      <c r="BR48" s="21">
        <f t="shared" ca="1" si="35"/>
        <v>0</v>
      </c>
      <c r="BS48" s="21">
        <f t="shared" ca="1" si="35"/>
        <v>0</v>
      </c>
      <c r="BT48" s="21">
        <f t="shared" ca="1" si="35"/>
        <v>0</v>
      </c>
      <c r="BU48" s="21">
        <f t="shared" ca="1" si="35"/>
        <v>0</v>
      </c>
      <c r="BV48" s="21">
        <f t="shared" ca="1" si="35"/>
        <v>0</v>
      </c>
      <c r="BW48" s="21">
        <f t="shared" ca="1" si="35"/>
        <v>0</v>
      </c>
      <c r="BX48" s="21">
        <f t="shared" ca="1" si="32"/>
        <v>0</v>
      </c>
      <c r="BY48" s="21">
        <f t="shared" ca="1" si="32"/>
        <v>0</v>
      </c>
      <c r="BZ48" s="21">
        <f t="shared" ca="1" si="32"/>
        <v>0</v>
      </c>
      <c r="CA48" s="21">
        <f t="shared" ca="1" si="32"/>
        <v>0</v>
      </c>
      <c r="CB48" s="21">
        <f t="shared" ca="1" si="32"/>
        <v>0</v>
      </c>
      <c r="CC48" s="21">
        <f t="shared" ca="1" si="32"/>
        <v>0</v>
      </c>
      <c r="CD48" s="21">
        <f t="shared" ca="1" si="32"/>
        <v>0</v>
      </c>
      <c r="CE48" s="21">
        <f t="shared" ca="1" si="32"/>
        <v>0</v>
      </c>
      <c r="CF48" s="21">
        <f t="shared" ca="1" si="32"/>
        <v>0</v>
      </c>
      <c r="CG48" s="21">
        <f t="shared" ca="1" si="32"/>
        <v>0</v>
      </c>
      <c r="CH48" s="21">
        <f t="shared" ca="1" si="32"/>
        <v>0</v>
      </c>
      <c r="CI48" s="21">
        <f t="shared" ca="1" si="32"/>
        <v>0</v>
      </c>
      <c r="CJ48" s="22">
        <f t="shared" ca="1" si="25"/>
        <v>0</v>
      </c>
      <c r="CK48" s="21">
        <f t="shared" ca="1" si="37"/>
        <v>0</v>
      </c>
      <c r="CL48" s="21">
        <f t="shared" ca="1" si="37"/>
        <v>0</v>
      </c>
      <c r="CM48" s="22">
        <f t="shared" ca="1" si="26"/>
        <v>0</v>
      </c>
      <c r="CN48" s="21">
        <f t="shared" ca="1" si="38"/>
        <v>0</v>
      </c>
      <c r="CO48" s="21">
        <f t="shared" ca="1" si="38"/>
        <v>0</v>
      </c>
      <c r="CP48" s="22">
        <f t="shared" ca="1" si="27"/>
        <v>0</v>
      </c>
      <c r="CQ48" s="21">
        <f t="shared" ca="1" si="36"/>
        <v>0</v>
      </c>
      <c r="CR48" s="21">
        <f t="shared" ca="1" si="36"/>
        <v>0</v>
      </c>
      <c r="CS48" s="21">
        <f t="shared" ca="1" si="36"/>
        <v>8508.3800000000028</v>
      </c>
      <c r="CT48" s="21">
        <f t="shared" ca="1" si="36"/>
        <v>0</v>
      </c>
      <c r="CU48" s="21">
        <f t="shared" ca="1" si="36"/>
        <v>0</v>
      </c>
      <c r="CV48" s="22">
        <f t="shared" ca="1" si="9"/>
        <v>2611565.94</v>
      </c>
    </row>
    <row r="49" spans="1:100" ht="12.75" customHeight="1" x14ac:dyDescent="0.3">
      <c r="A49" s="64" t="s">
        <v>230</v>
      </c>
      <c r="B49" s="20">
        <v>1058</v>
      </c>
      <c r="C49" s="65" t="s">
        <v>147</v>
      </c>
      <c r="D49" s="22">
        <f t="shared" ca="1" si="24"/>
        <v>187782.84</v>
      </c>
      <c r="E49" s="21">
        <f t="shared" ca="1" si="33"/>
        <v>182491.32</v>
      </c>
      <c r="F49" s="21">
        <f t="shared" ca="1" si="33"/>
        <v>5291.52</v>
      </c>
      <c r="G49" s="21">
        <f t="shared" ca="1" si="33"/>
        <v>0</v>
      </c>
      <c r="H49" s="21">
        <f t="shared" ca="1" si="33"/>
        <v>0</v>
      </c>
      <c r="I49" s="21">
        <f t="shared" ca="1" si="33"/>
        <v>690398.67</v>
      </c>
      <c r="J49" s="21">
        <f t="shared" ca="1" si="33"/>
        <v>0</v>
      </c>
      <c r="K49" s="21">
        <f t="shared" ca="1" si="33"/>
        <v>0</v>
      </c>
      <c r="L49" s="21">
        <f t="shared" ca="1" si="33"/>
        <v>0</v>
      </c>
      <c r="M49" s="21">
        <f t="shared" ca="1" si="33"/>
        <v>0</v>
      </c>
      <c r="N49" s="21">
        <f t="shared" ca="1" si="33"/>
        <v>0</v>
      </c>
      <c r="O49" s="21">
        <f t="shared" ca="1" si="33"/>
        <v>1445.94</v>
      </c>
      <c r="P49" s="21">
        <f t="shared" ca="1" si="33"/>
        <v>0</v>
      </c>
      <c r="Q49" s="21">
        <f t="shared" ca="1" si="33"/>
        <v>0</v>
      </c>
      <c r="R49" s="21">
        <f t="shared" ca="1" si="33"/>
        <v>0</v>
      </c>
      <c r="S49" s="21">
        <f t="shared" ca="1" si="33"/>
        <v>0</v>
      </c>
      <c r="T49" s="21">
        <f t="shared" ca="1" si="33"/>
        <v>0</v>
      </c>
      <c r="U49" s="21">
        <f t="shared" ca="1" si="34"/>
        <v>0</v>
      </c>
      <c r="V49" s="21">
        <f t="shared" ca="1" si="34"/>
        <v>0</v>
      </c>
      <c r="W49" s="21">
        <f t="shared" ca="1" si="34"/>
        <v>9192230.2400000002</v>
      </c>
      <c r="X49" s="21">
        <f t="shared" ca="1" si="34"/>
        <v>0</v>
      </c>
      <c r="Y49" s="21">
        <f t="shared" ca="1" si="34"/>
        <v>15711.44</v>
      </c>
      <c r="Z49" s="21">
        <f t="shared" ca="1" si="34"/>
        <v>31826.400000000001</v>
      </c>
      <c r="AA49" s="21">
        <f t="shared" ca="1" si="34"/>
        <v>0</v>
      </c>
      <c r="AB49" s="21">
        <f t="shared" ca="1" si="34"/>
        <v>0</v>
      </c>
      <c r="AC49" s="21">
        <f t="shared" ca="1" si="34"/>
        <v>9614155.4399999995</v>
      </c>
      <c r="AD49" s="21">
        <f t="shared" ca="1" si="34"/>
        <v>37238.32</v>
      </c>
      <c r="AE49" s="21">
        <f t="shared" ca="1" si="34"/>
        <v>0</v>
      </c>
      <c r="AF49" s="21">
        <f t="shared" ca="1" si="34"/>
        <v>0</v>
      </c>
      <c r="AG49" s="21">
        <f t="shared" ca="1" si="34"/>
        <v>0</v>
      </c>
      <c r="AH49" s="21">
        <f t="shared" ca="1" si="34"/>
        <v>0</v>
      </c>
      <c r="AI49" s="21">
        <f t="shared" ca="1" si="34"/>
        <v>0</v>
      </c>
      <c r="AJ49" s="21">
        <f t="shared" ca="1" si="34"/>
        <v>0</v>
      </c>
      <c r="AK49" s="21">
        <f t="shared" ca="1" si="31"/>
        <v>0</v>
      </c>
      <c r="AL49" s="21">
        <f t="shared" ca="1" si="31"/>
        <v>0</v>
      </c>
      <c r="AM49" s="21">
        <f t="shared" ca="1" si="31"/>
        <v>0</v>
      </c>
      <c r="AN49" s="21">
        <f t="shared" ca="1" si="31"/>
        <v>0</v>
      </c>
      <c r="AO49" s="21">
        <f t="shared" ca="1" si="31"/>
        <v>0</v>
      </c>
      <c r="AP49" s="21">
        <f t="shared" ca="1" si="31"/>
        <v>11723.88</v>
      </c>
      <c r="AQ49" s="21">
        <f t="shared" ca="1" si="31"/>
        <v>0</v>
      </c>
      <c r="AR49" s="21">
        <f t="shared" ca="1" si="31"/>
        <v>0</v>
      </c>
      <c r="AS49" s="21">
        <f t="shared" ca="1" si="31"/>
        <v>0</v>
      </c>
      <c r="AT49" s="21">
        <f t="shared" ca="1" si="31"/>
        <v>1214074.43</v>
      </c>
      <c r="AU49" s="21">
        <f t="shared" ca="1" si="31"/>
        <v>27001.81</v>
      </c>
      <c r="AV49" s="21">
        <f t="shared" ca="1" si="31"/>
        <v>23319.79</v>
      </c>
      <c r="AW49" s="21">
        <f t="shared" ca="1" si="31"/>
        <v>0</v>
      </c>
      <c r="AX49" s="21">
        <f t="shared" ca="1" si="31"/>
        <v>8653.81</v>
      </c>
      <c r="AY49" s="21">
        <f t="shared" ca="1" si="31"/>
        <v>0</v>
      </c>
      <c r="AZ49" s="21">
        <f t="shared" ca="1" si="31"/>
        <v>0</v>
      </c>
      <c r="BA49" s="21">
        <f t="shared" ca="1" si="28"/>
        <v>0</v>
      </c>
      <c r="BB49" s="21">
        <f t="shared" ca="1" si="28"/>
        <v>0</v>
      </c>
      <c r="BC49" s="21">
        <f t="shared" ca="1" si="28"/>
        <v>0</v>
      </c>
      <c r="BD49" s="21">
        <f t="shared" ca="1" si="28"/>
        <v>83737.070000000007</v>
      </c>
      <c r="BE49" s="21">
        <f t="shared" ca="1" si="28"/>
        <v>0</v>
      </c>
      <c r="BF49" s="21">
        <f t="shared" ca="1" si="28"/>
        <v>0</v>
      </c>
      <c r="BG49" s="21">
        <f t="shared" ca="1" si="28"/>
        <v>0</v>
      </c>
      <c r="BH49" s="21">
        <f t="shared" ca="1" si="28"/>
        <v>0</v>
      </c>
      <c r="BI49" s="21">
        <f t="shared" ca="1" si="28"/>
        <v>0</v>
      </c>
      <c r="BJ49" s="21">
        <f t="shared" ca="1" si="28"/>
        <v>0</v>
      </c>
      <c r="BK49" s="21">
        <f t="shared" ca="1" si="28"/>
        <v>0</v>
      </c>
      <c r="BL49" s="21">
        <f t="shared" ca="1" si="28"/>
        <v>262.97000000000003</v>
      </c>
      <c r="BM49" s="21">
        <f t="shared" ca="1" si="28"/>
        <v>29280416.25</v>
      </c>
      <c r="BN49" s="21">
        <f t="shared" ca="1" si="28"/>
        <v>9003.18</v>
      </c>
      <c r="BO49" s="21">
        <f t="shared" ca="1" si="35"/>
        <v>0</v>
      </c>
      <c r="BP49" s="21">
        <f t="shared" ca="1" si="35"/>
        <v>5972.87</v>
      </c>
      <c r="BQ49" s="21">
        <f t="shared" ca="1" si="35"/>
        <v>0</v>
      </c>
      <c r="BR49" s="21">
        <f t="shared" ca="1" si="35"/>
        <v>25320.03</v>
      </c>
      <c r="BS49" s="21">
        <f t="shared" ca="1" si="35"/>
        <v>413540325.29000002</v>
      </c>
      <c r="BT49" s="21">
        <f t="shared" ca="1" si="35"/>
        <v>0</v>
      </c>
      <c r="BU49" s="21">
        <f t="shared" ca="1" si="35"/>
        <v>0</v>
      </c>
      <c r="BV49" s="21">
        <f t="shared" ca="1" si="35"/>
        <v>0</v>
      </c>
      <c r="BW49" s="21">
        <f t="shared" ca="1" si="35"/>
        <v>0</v>
      </c>
      <c r="BX49" s="21">
        <f t="shared" ca="1" si="32"/>
        <v>0</v>
      </c>
      <c r="BY49" s="21">
        <f t="shared" ca="1" si="32"/>
        <v>0</v>
      </c>
      <c r="BZ49" s="21">
        <f t="shared" ca="1" si="32"/>
        <v>0</v>
      </c>
      <c r="CA49" s="21">
        <f t="shared" ca="1" si="32"/>
        <v>0</v>
      </c>
      <c r="CB49" s="21">
        <f t="shared" ca="1" si="32"/>
        <v>0</v>
      </c>
      <c r="CC49" s="21">
        <f t="shared" ca="1" si="32"/>
        <v>0</v>
      </c>
      <c r="CD49" s="21">
        <f t="shared" ca="1" si="32"/>
        <v>0</v>
      </c>
      <c r="CE49" s="21">
        <f t="shared" ca="1" si="32"/>
        <v>1054877.53</v>
      </c>
      <c r="CF49" s="21">
        <f t="shared" ca="1" si="32"/>
        <v>0</v>
      </c>
      <c r="CG49" s="21">
        <f t="shared" ca="1" si="32"/>
        <v>0</v>
      </c>
      <c r="CH49" s="21">
        <f t="shared" ca="1" si="32"/>
        <v>0</v>
      </c>
      <c r="CI49" s="21">
        <f t="shared" ca="1" si="32"/>
        <v>0</v>
      </c>
      <c r="CJ49" s="22">
        <f t="shared" ca="1" si="25"/>
        <v>0</v>
      </c>
      <c r="CK49" s="21">
        <f t="shared" ca="1" si="37"/>
        <v>0</v>
      </c>
      <c r="CL49" s="21">
        <f t="shared" ca="1" si="37"/>
        <v>0</v>
      </c>
      <c r="CM49" s="22">
        <f t="shared" ca="1" si="26"/>
        <v>0</v>
      </c>
      <c r="CN49" s="21">
        <f t="shared" ca="1" si="38"/>
        <v>0</v>
      </c>
      <c r="CO49" s="21">
        <f t="shared" ca="1" si="38"/>
        <v>0</v>
      </c>
      <c r="CP49" s="22">
        <f t="shared" ca="1" si="27"/>
        <v>0</v>
      </c>
      <c r="CQ49" s="21">
        <f t="shared" ca="1" si="36"/>
        <v>0</v>
      </c>
      <c r="CR49" s="21">
        <f t="shared" ca="1" si="36"/>
        <v>0</v>
      </c>
      <c r="CS49" s="21">
        <f t="shared" ca="1" si="36"/>
        <v>75424.070000000007</v>
      </c>
      <c r="CT49" s="21">
        <f t="shared" ca="1" si="36"/>
        <v>0</v>
      </c>
      <c r="CU49" s="21">
        <f t="shared" ca="1" si="36"/>
        <v>0</v>
      </c>
      <c r="CV49" s="22">
        <f t="shared" ref="CV49:CV52" ca="1" si="39">+D49+SUM(H49:CJ49)+SUM(CS49:CU49)</f>
        <v>465130902.26999998</v>
      </c>
    </row>
    <row r="50" spans="1:100" ht="12.75" customHeight="1" x14ac:dyDescent="0.3">
      <c r="A50" s="64" t="s">
        <v>232</v>
      </c>
      <c r="B50" s="20">
        <v>1059</v>
      </c>
      <c r="C50" s="65" t="s">
        <v>147</v>
      </c>
      <c r="D50" s="22">
        <f t="shared" ca="1" si="24"/>
        <v>0</v>
      </c>
      <c r="E50" s="21">
        <f t="shared" ca="1" si="33"/>
        <v>0</v>
      </c>
      <c r="F50" s="21">
        <f t="shared" ca="1" si="33"/>
        <v>0</v>
      </c>
      <c r="G50" s="21">
        <f t="shared" ca="1" si="33"/>
        <v>0</v>
      </c>
      <c r="H50" s="21">
        <f t="shared" ca="1" si="33"/>
        <v>0</v>
      </c>
      <c r="I50" s="21">
        <f t="shared" ca="1" si="33"/>
        <v>42115.9</v>
      </c>
      <c r="J50" s="21">
        <f t="shared" ca="1" si="33"/>
        <v>0</v>
      </c>
      <c r="K50" s="21">
        <f t="shared" ca="1" si="33"/>
        <v>0</v>
      </c>
      <c r="L50" s="21">
        <f t="shared" ca="1" si="33"/>
        <v>0</v>
      </c>
      <c r="M50" s="21">
        <f t="shared" ca="1" si="33"/>
        <v>0</v>
      </c>
      <c r="N50" s="21">
        <f t="shared" ca="1" si="33"/>
        <v>0</v>
      </c>
      <c r="O50" s="21">
        <f t="shared" ca="1" si="33"/>
        <v>0</v>
      </c>
      <c r="P50" s="21">
        <f t="shared" ca="1" si="33"/>
        <v>0</v>
      </c>
      <c r="Q50" s="21">
        <f t="shared" ca="1" si="33"/>
        <v>0</v>
      </c>
      <c r="R50" s="21">
        <f t="shared" ca="1" si="33"/>
        <v>0</v>
      </c>
      <c r="S50" s="21">
        <f t="shared" ca="1" si="33"/>
        <v>0</v>
      </c>
      <c r="T50" s="21">
        <f t="shared" ca="1" si="33"/>
        <v>0</v>
      </c>
      <c r="U50" s="21">
        <f t="shared" ca="1" si="34"/>
        <v>0</v>
      </c>
      <c r="V50" s="21">
        <f t="shared" ca="1" si="34"/>
        <v>0</v>
      </c>
      <c r="W50" s="21">
        <f t="shared" ca="1" si="34"/>
        <v>0</v>
      </c>
      <c r="X50" s="21">
        <f t="shared" ca="1" si="34"/>
        <v>0</v>
      </c>
      <c r="Y50" s="21">
        <f t="shared" ca="1" si="34"/>
        <v>0</v>
      </c>
      <c r="Z50" s="21">
        <f t="shared" ca="1" si="34"/>
        <v>0</v>
      </c>
      <c r="AA50" s="21">
        <f t="shared" ca="1" si="34"/>
        <v>0</v>
      </c>
      <c r="AB50" s="21">
        <f t="shared" ca="1" si="34"/>
        <v>0</v>
      </c>
      <c r="AC50" s="21">
        <f t="shared" ca="1" si="34"/>
        <v>0</v>
      </c>
      <c r="AD50" s="21">
        <f t="shared" ca="1" si="34"/>
        <v>0</v>
      </c>
      <c r="AE50" s="21">
        <f t="shared" ca="1" si="34"/>
        <v>0</v>
      </c>
      <c r="AF50" s="21">
        <f t="shared" ca="1" si="34"/>
        <v>0</v>
      </c>
      <c r="AG50" s="21">
        <f t="shared" ca="1" si="34"/>
        <v>0</v>
      </c>
      <c r="AH50" s="21">
        <f t="shared" ca="1" si="34"/>
        <v>0</v>
      </c>
      <c r="AI50" s="21">
        <f t="shared" ca="1" si="34"/>
        <v>0</v>
      </c>
      <c r="AJ50" s="21">
        <f t="shared" ca="1" si="34"/>
        <v>0</v>
      </c>
      <c r="AK50" s="21">
        <f t="shared" ca="1" si="31"/>
        <v>0</v>
      </c>
      <c r="AL50" s="21">
        <f t="shared" ca="1" si="31"/>
        <v>0</v>
      </c>
      <c r="AM50" s="21">
        <f t="shared" ca="1" si="31"/>
        <v>15254834.560000001</v>
      </c>
      <c r="AN50" s="21">
        <f t="shared" ca="1" si="31"/>
        <v>0</v>
      </c>
      <c r="AO50" s="21">
        <f t="shared" ca="1" si="31"/>
        <v>0</v>
      </c>
      <c r="AP50" s="21">
        <f t="shared" ca="1" si="31"/>
        <v>0</v>
      </c>
      <c r="AQ50" s="21">
        <f t="shared" ca="1" si="31"/>
        <v>0</v>
      </c>
      <c r="AR50" s="21">
        <f t="shared" ca="1" si="31"/>
        <v>0</v>
      </c>
      <c r="AS50" s="21">
        <f t="shared" ca="1" si="31"/>
        <v>0</v>
      </c>
      <c r="AT50" s="21">
        <f t="shared" ca="1" si="31"/>
        <v>0</v>
      </c>
      <c r="AU50" s="21">
        <f t="shared" ca="1" si="31"/>
        <v>0</v>
      </c>
      <c r="AV50" s="21">
        <f t="shared" ca="1" si="31"/>
        <v>0</v>
      </c>
      <c r="AW50" s="21">
        <f t="shared" ca="1" si="31"/>
        <v>0</v>
      </c>
      <c r="AX50" s="21">
        <f t="shared" ca="1" si="31"/>
        <v>0</v>
      </c>
      <c r="AY50" s="21">
        <f t="shared" ca="1" si="31"/>
        <v>0</v>
      </c>
      <c r="AZ50" s="21">
        <f t="shared" ca="1" si="31"/>
        <v>0</v>
      </c>
      <c r="BA50" s="21">
        <f t="shared" ca="1" si="28"/>
        <v>0</v>
      </c>
      <c r="BB50" s="21">
        <f t="shared" ca="1" si="28"/>
        <v>0</v>
      </c>
      <c r="BC50" s="21">
        <f t="shared" ca="1" si="28"/>
        <v>0</v>
      </c>
      <c r="BD50" s="21">
        <f t="shared" ca="1" si="28"/>
        <v>20544809.18</v>
      </c>
      <c r="BE50" s="21">
        <f t="shared" ca="1" si="28"/>
        <v>0</v>
      </c>
      <c r="BF50" s="21">
        <f t="shared" ca="1" si="28"/>
        <v>0</v>
      </c>
      <c r="BG50" s="21">
        <f t="shared" ca="1" si="28"/>
        <v>0</v>
      </c>
      <c r="BH50" s="21">
        <f t="shared" ca="1" si="28"/>
        <v>0</v>
      </c>
      <c r="BI50" s="21">
        <f t="shared" ca="1" si="28"/>
        <v>0</v>
      </c>
      <c r="BJ50" s="21">
        <f t="shared" ca="1" si="28"/>
        <v>0</v>
      </c>
      <c r="BK50" s="21">
        <f t="shared" ca="1" si="28"/>
        <v>0</v>
      </c>
      <c r="BL50" s="21">
        <f t="shared" ca="1" si="28"/>
        <v>15254834.560000001</v>
      </c>
      <c r="BM50" s="21">
        <f t="shared" ca="1" si="28"/>
        <v>0</v>
      </c>
      <c r="BN50" s="21">
        <f t="shared" ca="1" si="28"/>
        <v>83370.13</v>
      </c>
      <c r="BO50" s="21">
        <f t="shared" ca="1" si="35"/>
        <v>0</v>
      </c>
      <c r="BP50" s="21">
        <f t="shared" ca="1" si="35"/>
        <v>0</v>
      </c>
      <c r="BQ50" s="21">
        <f t="shared" ca="1" si="35"/>
        <v>0</v>
      </c>
      <c r="BR50" s="21">
        <f t="shared" ca="1" si="35"/>
        <v>0</v>
      </c>
      <c r="BS50" s="21">
        <f t="shared" ca="1" si="35"/>
        <v>222328748.03</v>
      </c>
      <c r="BT50" s="21">
        <f t="shared" ca="1" si="35"/>
        <v>0</v>
      </c>
      <c r="BU50" s="21">
        <f t="shared" ca="1" si="35"/>
        <v>0</v>
      </c>
      <c r="BV50" s="21">
        <f t="shared" ca="1" si="35"/>
        <v>0</v>
      </c>
      <c r="BW50" s="21">
        <f t="shared" ca="1" si="35"/>
        <v>0</v>
      </c>
      <c r="BX50" s="21">
        <f t="shared" ca="1" si="32"/>
        <v>0</v>
      </c>
      <c r="BY50" s="21">
        <f t="shared" ca="1" si="32"/>
        <v>0</v>
      </c>
      <c r="BZ50" s="21">
        <f t="shared" ca="1" si="32"/>
        <v>0</v>
      </c>
      <c r="CA50" s="21">
        <f t="shared" ca="1" si="32"/>
        <v>0</v>
      </c>
      <c r="CB50" s="21">
        <f t="shared" ca="1" si="32"/>
        <v>0</v>
      </c>
      <c r="CC50" s="21">
        <f t="shared" ca="1" si="32"/>
        <v>0</v>
      </c>
      <c r="CD50" s="21">
        <f t="shared" ca="1" si="32"/>
        <v>0</v>
      </c>
      <c r="CE50" s="21">
        <f t="shared" ca="1" si="32"/>
        <v>0</v>
      </c>
      <c r="CF50" s="21">
        <f t="shared" ca="1" si="32"/>
        <v>0</v>
      </c>
      <c r="CG50" s="21">
        <f t="shared" ca="1" si="32"/>
        <v>0</v>
      </c>
      <c r="CH50" s="21">
        <f t="shared" ca="1" si="32"/>
        <v>0</v>
      </c>
      <c r="CI50" s="21">
        <f t="shared" ca="1" si="32"/>
        <v>6767465.4000000004</v>
      </c>
      <c r="CJ50" s="22">
        <f t="shared" ca="1" si="25"/>
        <v>0</v>
      </c>
      <c r="CK50" s="21">
        <f t="shared" ca="1" si="37"/>
        <v>0</v>
      </c>
      <c r="CL50" s="21">
        <f t="shared" ca="1" si="37"/>
        <v>0</v>
      </c>
      <c r="CM50" s="22">
        <f t="shared" ca="1" si="26"/>
        <v>0</v>
      </c>
      <c r="CN50" s="21">
        <f t="shared" ca="1" si="38"/>
        <v>0</v>
      </c>
      <c r="CO50" s="21">
        <f t="shared" ca="1" si="38"/>
        <v>0</v>
      </c>
      <c r="CP50" s="22">
        <f t="shared" ca="1" si="27"/>
        <v>0</v>
      </c>
      <c r="CQ50" s="21">
        <f t="shared" ca="1" si="36"/>
        <v>0</v>
      </c>
      <c r="CR50" s="21">
        <f t="shared" ca="1" si="36"/>
        <v>0</v>
      </c>
      <c r="CS50" s="21">
        <f t="shared" ca="1" si="36"/>
        <v>0</v>
      </c>
      <c r="CT50" s="21">
        <f t="shared" ca="1" si="36"/>
        <v>0</v>
      </c>
      <c r="CU50" s="21">
        <f t="shared" ca="1" si="36"/>
        <v>0</v>
      </c>
      <c r="CV50" s="22">
        <f t="shared" ca="1" si="39"/>
        <v>280276177.75999999</v>
      </c>
    </row>
    <row r="51" spans="1:100" ht="12.75" customHeight="1" x14ac:dyDescent="0.3">
      <c r="A51" s="64" t="s">
        <v>234</v>
      </c>
      <c r="B51" s="20">
        <v>1060</v>
      </c>
      <c r="C51" s="65" t="s">
        <v>147</v>
      </c>
      <c r="D51" s="22">
        <f t="shared" ca="1" si="24"/>
        <v>0</v>
      </c>
      <c r="E51" s="21">
        <f t="shared" ca="1" si="33"/>
        <v>0</v>
      </c>
      <c r="F51" s="21">
        <f t="shared" ca="1" si="33"/>
        <v>0</v>
      </c>
      <c r="G51" s="21">
        <f t="shared" ca="1" si="33"/>
        <v>0</v>
      </c>
      <c r="H51" s="21">
        <f t="shared" ca="1" si="33"/>
        <v>0</v>
      </c>
      <c r="I51" s="21">
        <f t="shared" ca="1" si="33"/>
        <v>0</v>
      </c>
      <c r="J51" s="21">
        <f t="shared" ca="1" si="33"/>
        <v>0</v>
      </c>
      <c r="K51" s="21">
        <f t="shared" ca="1" si="33"/>
        <v>0</v>
      </c>
      <c r="L51" s="21">
        <f t="shared" ca="1" si="33"/>
        <v>0</v>
      </c>
      <c r="M51" s="21">
        <f t="shared" ca="1" si="33"/>
        <v>0</v>
      </c>
      <c r="N51" s="21">
        <f t="shared" ca="1" si="33"/>
        <v>0</v>
      </c>
      <c r="O51" s="21">
        <f t="shared" ca="1" si="33"/>
        <v>0</v>
      </c>
      <c r="P51" s="21">
        <f t="shared" ca="1" si="33"/>
        <v>0</v>
      </c>
      <c r="Q51" s="21">
        <f t="shared" ca="1" si="33"/>
        <v>0</v>
      </c>
      <c r="R51" s="21">
        <f t="shared" ca="1" si="33"/>
        <v>0</v>
      </c>
      <c r="S51" s="21">
        <f t="shared" ca="1" si="33"/>
        <v>0</v>
      </c>
      <c r="T51" s="21">
        <f t="shared" ca="1" si="33"/>
        <v>0</v>
      </c>
      <c r="U51" s="21">
        <f t="shared" ca="1" si="34"/>
        <v>0</v>
      </c>
      <c r="V51" s="21">
        <f t="shared" ca="1" si="34"/>
        <v>0</v>
      </c>
      <c r="W51" s="21">
        <f t="shared" ca="1" si="34"/>
        <v>0</v>
      </c>
      <c r="X51" s="21">
        <f t="shared" ca="1" si="34"/>
        <v>0</v>
      </c>
      <c r="Y51" s="21">
        <f t="shared" ca="1" si="34"/>
        <v>0</v>
      </c>
      <c r="Z51" s="21">
        <f t="shared" ca="1" si="34"/>
        <v>0</v>
      </c>
      <c r="AA51" s="21">
        <f t="shared" ca="1" si="34"/>
        <v>0</v>
      </c>
      <c r="AB51" s="21">
        <f t="shared" ca="1" si="34"/>
        <v>0</v>
      </c>
      <c r="AC51" s="21">
        <f t="shared" ca="1" si="34"/>
        <v>0</v>
      </c>
      <c r="AD51" s="21">
        <f t="shared" ca="1" si="34"/>
        <v>0</v>
      </c>
      <c r="AE51" s="21">
        <f t="shared" ca="1" si="34"/>
        <v>0</v>
      </c>
      <c r="AF51" s="21">
        <f t="shared" ca="1" si="34"/>
        <v>0</v>
      </c>
      <c r="AG51" s="21">
        <f t="shared" ca="1" si="34"/>
        <v>0</v>
      </c>
      <c r="AH51" s="21">
        <f t="shared" ca="1" si="34"/>
        <v>0</v>
      </c>
      <c r="AI51" s="21">
        <f t="shared" ca="1" si="34"/>
        <v>0</v>
      </c>
      <c r="AJ51" s="21">
        <f t="shared" ca="1" si="34"/>
        <v>0</v>
      </c>
      <c r="AK51" s="21">
        <f t="shared" ca="1" si="31"/>
        <v>0</v>
      </c>
      <c r="AL51" s="21">
        <f t="shared" ca="1" si="31"/>
        <v>0</v>
      </c>
      <c r="AM51" s="21">
        <f t="shared" ca="1" si="31"/>
        <v>0</v>
      </c>
      <c r="AN51" s="21">
        <f t="shared" ca="1" si="31"/>
        <v>0</v>
      </c>
      <c r="AO51" s="21">
        <f t="shared" ca="1" si="31"/>
        <v>0</v>
      </c>
      <c r="AP51" s="21">
        <f t="shared" ca="1" si="31"/>
        <v>0</v>
      </c>
      <c r="AQ51" s="21">
        <f t="shared" ca="1" si="31"/>
        <v>0</v>
      </c>
      <c r="AR51" s="21">
        <f t="shared" ca="1" si="31"/>
        <v>0</v>
      </c>
      <c r="AS51" s="21">
        <f t="shared" ca="1" si="31"/>
        <v>0</v>
      </c>
      <c r="AT51" s="21">
        <f t="shared" ca="1" si="31"/>
        <v>0</v>
      </c>
      <c r="AU51" s="21">
        <f t="shared" ca="1" si="31"/>
        <v>0</v>
      </c>
      <c r="AV51" s="21">
        <f t="shared" ca="1" si="31"/>
        <v>0</v>
      </c>
      <c r="AW51" s="21">
        <f t="shared" ca="1" si="31"/>
        <v>0</v>
      </c>
      <c r="AX51" s="21">
        <f t="shared" ca="1" si="31"/>
        <v>0</v>
      </c>
      <c r="AY51" s="21">
        <f t="shared" ca="1" si="31"/>
        <v>0</v>
      </c>
      <c r="AZ51" s="21">
        <f t="shared" ca="1" si="31"/>
        <v>0</v>
      </c>
      <c r="BA51" s="21">
        <f t="shared" ca="1" si="28"/>
        <v>0</v>
      </c>
      <c r="BB51" s="21">
        <f t="shared" ca="1" si="28"/>
        <v>0</v>
      </c>
      <c r="BC51" s="21">
        <f t="shared" ca="1" si="28"/>
        <v>0</v>
      </c>
      <c r="BD51" s="21">
        <f t="shared" ca="1" si="28"/>
        <v>0</v>
      </c>
      <c r="BE51" s="21">
        <f t="shared" ca="1" si="28"/>
        <v>0</v>
      </c>
      <c r="BF51" s="21">
        <f t="shared" ca="1" si="28"/>
        <v>0</v>
      </c>
      <c r="BG51" s="21">
        <f t="shared" ca="1" si="28"/>
        <v>0</v>
      </c>
      <c r="BH51" s="21">
        <f t="shared" ca="1" si="28"/>
        <v>0</v>
      </c>
      <c r="BI51" s="21">
        <f t="shared" ca="1" si="28"/>
        <v>0</v>
      </c>
      <c r="BJ51" s="21">
        <f t="shared" ca="1" si="28"/>
        <v>0</v>
      </c>
      <c r="BK51" s="21">
        <f t="shared" ca="1" si="28"/>
        <v>0</v>
      </c>
      <c r="BL51" s="21">
        <f t="shared" ca="1" si="28"/>
        <v>0</v>
      </c>
      <c r="BM51" s="21">
        <f t="shared" ca="1" si="28"/>
        <v>0</v>
      </c>
      <c r="BN51" s="21">
        <f t="shared" ca="1" si="28"/>
        <v>0</v>
      </c>
      <c r="BO51" s="21">
        <f t="shared" ca="1" si="35"/>
        <v>0</v>
      </c>
      <c r="BP51" s="21">
        <f t="shared" ca="1" si="35"/>
        <v>0</v>
      </c>
      <c r="BQ51" s="21">
        <f t="shared" ca="1" si="35"/>
        <v>0</v>
      </c>
      <c r="BR51" s="21">
        <f t="shared" ca="1" si="35"/>
        <v>0</v>
      </c>
      <c r="BS51" s="21">
        <f t="shared" ca="1" si="35"/>
        <v>0</v>
      </c>
      <c r="BT51" s="21">
        <f t="shared" ca="1" si="35"/>
        <v>0</v>
      </c>
      <c r="BU51" s="21">
        <f t="shared" ca="1" si="35"/>
        <v>0</v>
      </c>
      <c r="BV51" s="21">
        <f t="shared" ca="1" si="35"/>
        <v>0</v>
      </c>
      <c r="BW51" s="21">
        <f t="shared" ca="1" si="35"/>
        <v>0</v>
      </c>
      <c r="BX51" s="21">
        <f t="shared" ca="1" si="32"/>
        <v>0</v>
      </c>
      <c r="BY51" s="21">
        <f t="shared" ca="1" si="32"/>
        <v>0</v>
      </c>
      <c r="BZ51" s="21">
        <f t="shared" ca="1" si="32"/>
        <v>0</v>
      </c>
      <c r="CA51" s="21">
        <f t="shared" ca="1" si="32"/>
        <v>0</v>
      </c>
      <c r="CB51" s="21">
        <f t="shared" ca="1" si="32"/>
        <v>0</v>
      </c>
      <c r="CC51" s="21">
        <f t="shared" ca="1" si="32"/>
        <v>0</v>
      </c>
      <c r="CD51" s="21">
        <f t="shared" ca="1" si="32"/>
        <v>0</v>
      </c>
      <c r="CE51" s="21">
        <f t="shared" ca="1" si="32"/>
        <v>0</v>
      </c>
      <c r="CF51" s="21">
        <f t="shared" ca="1" si="32"/>
        <v>0</v>
      </c>
      <c r="CG51" s="21">
        <f t="shared" ca="1" si="32"/>
        <v>0</v>
      </c>
      <c r="CH51" s="21">
        <f t="shared" ca="1" si="32"/>
        <v>0</v>
      </c>
      <c r="CI51" s="21">
        <f t="shared" ca="1" si="32"/>
        <v>0</v>
      </c>
      <c r="CJ51" s="22">
        <f t="shared" ca="1" si="25"/>
        <v>0</v>
      </c>
      <c r="CK51" s="21">
        <f t="shared" ca="1" si="37"/>
        <v>0</v>
      </c>
      <c r="CL51" s="21">
        <f t="shared" ca="1" si="37"/>
        <v>0</v>
      </c>
      <c r="CM51" s="22">
        <f t="shared" ca="1" si="26"/>
        <v>0</v>
      </c>
      <c r="CN51" s="21">
        <f t="shared" ca="1" si="38"/>
        <v>0</v>
      </c>
      <c r="CO51" s="21">
        <f t="shared" ca="1" si="38"/>
        <v>0</v>
      </c>
      <c r="CP51" s="22">
        <f t="shared" ca="1" si="27"/>
        <v>0</v>
      </c>
      <c r="CQ51" s="21">
        <f t="shared" ca="1" si="36"/>
        <v>0</v>
      </c>
      <c r="CR51" s="21">
        <f t="shared" ca="1" si="36"/>
        <v>0</v>
      </c>
      <c r="CS51" s="21">
        <f t="shared" ca="1" si="36"/>
        <v>0</v>
      </c>
      <c r="CT51" s="21">
        <f t="shared" ca="1" si="36"/>
        <v>0</v>
      </c>
      <c r="CU51" s="21">
        <f t="shared" ca="1" si="36"/>
        <v>0</v>
      </c>
      <c r="CV51" s="22">
        <f t="shared" ca="1" si="39"/>
        <v>0</v>
      </c>
    </row>
    <row r="52" spans="1:100" ht="12.75" customHeight="1" x14ac:dyDescent="0.3">
      <c r="A52" s="64" t="s">
        <v>236</v>
      </c>
      <c r="B52" s="20">
        <v>1061</v>
      </c>
      <c r="C52" s="65" t="s">
        <v>147</v>
      </c>
      <c r="D52" s="22">
        <f t="shared" ca="1" si="24"/>
        <v>0</v>
      </c>
      <c r="E52" s="21">
        <f t="shared" ca="1" si="33"/>
        <v>0</v>
      </c>
      <c r="F52" s="21">
        <f t="shared" ca="1" si="33"/>
        <v>0</v>
      </c>
      <c r="G52" s="21">
        <f t="shared" ca="1" si="33"/>
        <v>0</v>
      </c>
      <c r="H52" s="21">
        <f t="shared" ca="1" si="33"/>
        <v>0</v>
      </c>
      <c r="I52" s="21">
        <f t="shared" ca="1" si="33"/>
        <v>0</v>
      </c>
      <c r="J52" s="21">
        <f t="shared" ca="1" si="33"/>
        <v>0</v>
      </c>
      <c r="K52" s="21">
        <f t="shared" ca="1" si="33"/>
        <v>0</v>
      </c>
      <c r="L52" s="21">
        <f t="shared" ca="1" si="33"/>
        <v>0</v>
      </c>
      <c r="M52" s="21">
        <f t="shared" ca="1" si="33"/>
        <v>0</v>
      </c>
      <c r="N52" s="21">
        <f t="shared" ca="1" si="33"/>
        <v>0</v>
      </c>
      <c r="O52" s="21">
        <f t="shared" ca="1" si="33"/>
        <v>0</v>
      </c>
      <c r="P52" s="21">
        <f t="shared" ca="1" si="33"/>
        <v>0</v>
      </c>
      <c r="Q52" s="21">
        <f t="shared" ca="1" si="33"/>
        <v>0</v>
      </c>
      <c r="R52" s="21">
        <f t="shared" ca="1" si="33"/>
        <v>0</v>
      </c>
      <c r="S52" s="21">
        <f t="shared" ca="1" si="33"/>
        <v>0</v>
      </c>
      <c r="T52" s="21">
        <f t="shared" ca="1" si="33"/>
        <v>0</v>
      </c>
      <c r="U52" s="21">
        <f t="shared" ca="1" si="34"/>
        <v>0</v>
      </c>
      <c r="V52" s="21">
        <f t="shared" ca="1" si="34"/>
        <v>0</v>
      </c>
      <c r="W52" s="21">
        <f t="shared" ca="1" si="34"/>
        <v>0</v>
      </c>
      <c r="X52" s="21">
        <f t="shared" ca="1" si="34"/>
        <v>0</v>
      </c>
      <c r="Y52" s="21">
        <f t="shared" ca="1" si="34"/>
        <v>0</v>
      </c>
      <c r="Z52" s="21">
        <f t="shared" ca="1" si="34"/>
        <v>0</v>
      </c>
      <c r="AA52" s="21">
        <f t="shared" ca="1" si="34"/>
        <v>0</v>
      </c>
      <c r="AB52" s="21">
        <f t="shared" ca="1" si="34"/>
        <v>0</v>
      </c>
      <c r="AC52" s="21">
        <f t="shared" ca="1" si="34"/>
        <v>0</v>
      </c>
      <c r="AD52" s="21">
        <f t="shared" ca="1" si="34"/>
        <v>0</v>
      </c>
      <c r="AE52" s="21">
        <f t="shared" ca="1" si="34"/>
        <v>0</v>
      </c>
      <c r="AF52" s="21">
        <f t="shared" ca="1" si="34"/>
        <v>0</v>
      </c>
      <c r="AG52" s="21">
        <f t="shared" ca="1" si="34"/>
        <v>0</v>
      </c>
      <c r="AH52" s="21">
        <f t="shared" ca="1" si="34"/>
        <v>0</v>
      </c>
      <c r="AI52" s="21">
        <f t="shared" ca="1" si="34"/>
        <v>0</v>
      </c>
      <c r="AJ52" s="21">
        <f t="shared" ca="1" si="34"/>
        <v>0</v>
      </c>
      <c r="AK52" s="21">
        <f t="shared" ca="1" si="31"/>
        <v>0</v>
      </c>
      <c r="AL52" s="21">
        <f t="shared" ca="1" si="31"/>
        <v>0</v>
      </c>
      <c r="AM52" s="21">
        <f t="shared" ca="1" si="31"/>
        <v>0</v>
      </c>
      <c r="AN52" s="21">
        <f t="shared" ca="1" si="31"/>
        <v>0</v>
      </c>
      <c r="AO52" s="21">
        <f t="shared" ca="1" si="31"/>
        <v>0</v>
      </c>
      <c r="AP52" s="21">
        <f t="shared" ca="1" si="31"/>
        <v>0</v>
      </c>
      <c r="AQ52" s="21">
        <f t="shared" ca="1" si="31"/>
        <v>0</v>
      </c>
      <c r="AR52" s="21">
        <f t="shared" ca="1" si="31"/>
        <v>0</v>
      </c>
      <c r="AS52" s="21">
        <f t="shared" ca="1" si="31"/>
        <v>0</v>
      </c>
      <c r="AT52" s="21">
        <f t="shared" ca="1" si="31"/>
        <v>0</v>
      </c>
      <c r="AU52" s="21">
        <f t="shared" ca="1" si="31"/>
        <v>0</v>
      </c>
      <c r="AV52" s="21">
        <f t="shared" ca="1" si="31"/>
        <v>0</v>
      </c>
      <c r="AW52" s="21">
        <f t="shared" ca="1" si="31"/>
        <v>0</v>
      </c>
      <c r="AX52" s="21">
        <f t="shared" ca="1" si="31"/>
        <v>0</v>
      </c>
      <c r="AY52" s="21">
        <f t="shared" ca="1" si="31"/>
        <v>0</v>
      </c>
      <c r="AZ52" s="21">
        <f t="shared" ca="1" si="31"/>
        <v>0</v>
      </c>
      <c r="BA52" s="21">
        <f t="shared" ca="1" si="28"/>
        <v>0</v>
      </c>
      <c r="BB52" s="21">
        <f t="shared" ca="1" si="28"/>
        <v>0</v>
      </c>
      <c r="BC52" s="21">
        <f t="shared" ca="1" si="28"/>
        <v>0</v>
      </c>
      <c r="BD52" s="21">
        <f t="shared" ca="1" si="28"/>
        <v>0</v>
      </c>
      <c r="BE52" s="21">
        <f t="shared" ca="1" si="28"/>
        <v>0</v>
      </c>
      <c r="BF52" s="21">
        <f t="shared" ca="1" si="28"/>
        <v>0</v>
      </c>
      <c r="BG52" s="21">
        <f t="shared" ca="1" si="28"/>
        <v>0</v>
      </c>
      <c r="BH52" s="21">
        <f t="shared" ca="1" si="28"/>
        <v>0</v>
      </c>
      <c r="BI52" s="21">
        <f t="shared" ca="1" si="28"/>
        <v>0</v>
      </c>
      <c r="BJ52" s="21">
        <f t="shared" ca="1" si="28"/>
        <v>0</v>
      </c>
      <c r="BK52" s="21">
        <f t="shared" ca="1" si="28"/>
        <v>0</v>
      </c>
      <c r="BL52" s="21">
        <f t="shared" ca="1" si="28"/>
        <v>0</v>
      </c>
      <c r="BM52" s="21">
        <f t="shared" ca="1" si="28"/>
        <v>0</v>
      </c>
      <c r="BN52" s="21">
        <f t="shared" ca="1" si="28"/>
        <v>0</v>
      </c>
      <c r="BO52" s="21">
        <f t="shared" ca="1" si="35"/>
        <v>0</v>
      </c>
      <c r="BP52" s="21">
        <f t="shared" ca="1" si="35"/>
        <v>0</v>
      </c>
      <c r="BQ52" s="21">
        <f t="shared" ca="1" si="35"/>
        <v>0</v>
      </c>
      <c r="BR52" s="21">
        <f t="shared" ca="1" si="35"/>
        <v>0</v>
      </c>
      <c r="BS52" s="21">
        <f t="shared" ca="1" si="35"/>
        <v>0</v>
      </c>
      <c r="BT52" s="21">
        <f t="shared" ca="1" si="35"/>
        <v>0</v>
      </c>
      <c r="BU52" s="21">
        <f t="shared" ca="1" si="35"/>
        <v>0</v>
      </c>
      <c r="BV52" s="21">
        <f t="shared" ca="1" si="35"/>
        <v>0</v>
      </c>
      <c r="BW52" s="21">
        <f t="shared" ca="1" si="35"/>
        <v>0</v>
      </c>
      <c r="BX52" s="21">
        <f t="shared" ca="1" si="32"/>
        <v>0</v>
      </c>
      <c r="BY52" s="21">
        <f t="shared" ca="1" si="32"/>
        <v>0</v>
      </c>
      <c r="BZ52" s="21">
        <f t="shared" ca="1" si="32"/>
        <v>0</v>
      </c>
      <c r="CA52" s="21">
        <f t="shared" ca="1" si="32"/>
        <v>0</v>
      </c>
      <c r="CB52" s="21">
        <f t="shared" ca="1" si="32"/>
        <v>0</v>
      </c>
      <c r="CC52" s="21">
        <f t="shared" ca="1" si="32"/>
        <v>0</v>
      </c>
      <c r="CD52" s="21">
        <f t="shared" ca="1" si="32"/>
        <v>0</v>
      </c>
      <c r="CE52" s="21">
        <f t="shared" ca="1" si="32"/>
        <v>0</v>
      </c>
      <c r="CF52" s="21">
        <f t="shared" ca="1" si="32"/>
        <v>0</v>
      </c>
      <c r="CG52" s="21">
        <f t="shared" ca="1" si="32"/>
        <v>0</v>
      </c>
      <c r="CH52" s="21">
        <f t="shared" ca="1" si="32"/>
        <v>0</v>
      </c>
      <c r="CI52" s="21">
        <f t="shared" ca="1" si="32"/>
        <v>0</v>
      </c>
      <c r="CJ52" s="22">
        <f t="shared" ca="1" si="25"/>
        <v>4908331686.9200001</v>
      </c>
      <c r="CK52" s="21">
        <f t="shared" ca="1" si="37"/>
        <v>0</v>
      </c>
      <c r="CL52" s="21">
        <f t="shared" ca="1" si="37"/>
        <v>0</v>
      </c>
      <c r="CM52" s="22">
        <f t="shared" ca="1" si="26"/>
        <v>1782876927.4999998</v>
      </c>
      <c r="CN52" s="21">
        <f t="shared" ca="1" si="38"/>
        <v>148163043.79000002</v>
      </c>
      <c r="CO52" s="21">
        <f t="shared" ca="1" si="38"/>
        <v>1634713883.7099998</v>
      </c>
      <c r="CP52" s="22">
        <f t="shared" ca="1" si="27"/>
        <v>3125454759.4200001</v>
      </c>
      <c r="CQ52" s="21">
        <f t="shared" ca="1" si="36"/>
        <v>816865590.66688943</v>
      </c>
      <c r="CR52" s="21">
        <f t="shared" ca="1" si="36"/>
        <v>2308589168.7531109</v>
      </c>
      <c r="CS52" s="21">
        <f t="shared" ca="1" si="36"/>
        <v>0</v>
      </c>
      <c r="CT52" s="21">
        <f t="shared" ca="1" si="36"/>
        <v>0</v>
      </c>
      <c r="CU52" s="21">
        <f t="shared" ca="1" si="36"/>
        <v>0</v>
      </c>
      <c r="CV52" s="22">
        <f t="shared" ca="1" si="39"/>
        <v>4908331686.9200001</v>
      </c>
    </row>
    <row r="53" spans="1:100" ht="12.75" customHeight="1" x14ac:dyDescent="0.3">
      <c r="A53" s="64" t="s">
        <v>238</v>
      </c>
      <c r="B53" s="20">
        <v>2001</v>
      </c>
      <c r="C53" s="65" t="s">
        <v>147</v>
      </c>
      <c r="D53" s="22">
        <f t="shared" ca="1" si="24"/>
        <v>0</v>
      </c>
      <c r="E53" s="21">
        <f t="shared" ca="1" si="33"/>
        <v>0</v>
      </c>
      <c r="F53" s="21">
        <f t="shared" ca="1" si="33"/>
        <v>0</v>
      </c>
      <c r="G53" s="21">
        <f t="shared" ca="1" si="33"/>
        <v>0</v>
      </c>
      <c r="H53" s="21">
        <f t="shared" ca="1" si="33"/>
        <v>0</v>
      </c>
      <c r="I53" s="21">
        <f t="shared" ca="1" si="33"/>
        <v>0</v>
      </c>
      <c r="J53" s="21">
        <f t="shared" ca="1" si="33"/>
        <v>0</v>
      </c>
      <c r="K53" s="21">
        <f t="shared" ca="1" si="33"/>
        <v>0</v>
      </c>
      <c r="L53" s="21">
        <f t="shared" ca="1" si="33"/>
        <v>0</v>
      </c>
      <c r="M53" s="21">
        <f t="shared" ca="1" si="33"/>
        <v>0</v>
      </c>
      <c r="N53" s="21">
        <f t="shared" ca="1" si="33"/>
        <v>0</v>
      </c>
      <c r="O53" s="21">
        <f t="shared" ca="1" si="33"/>
        <v>0</v>
      </c>
      <c r="P53" s="21">
        <f t="shared" ca="1" si="33"/>
        <v>0</v>
      </c>
      <c r="Q53" s="21">
        <f t="shared" ca="1" si="33"/>
        <v>0</v>
      </c>
      <c r="R53" s="21">
        <f t="shared" ca="1" si="33"/>
        <v>0</v>
      </c>
      <c r="S53" s="21">
        <f t="shared" ca="1" si="33"/>
        <v>0</v>
      </c>
      <c r="T53" s="21">
        <f t="shared" ca="1" si="33"/>
        <v>0</v>
      </c>
      <c r="U53" s="21">
        <f t="shared" ca="1" si="34"/>
        <v>0</v>
      </c>
      <c r="V53" s="21">
        <f t="shared" ca="1" si="34"/>
        <v>0</v>
      </c>
      <c r="W53" s="21">
        <f t="shared" ca="1" si="34"/>
        <v>0</v>
      </c>
      <c r="X53" s="21">
        <f t="shared" ca="1" si="34"/>
        <v>0</v>
      </c>
      <c r="Y53" s="21">
        <f t="shared" ca="1" si="34"/>
        <v>0</v>
      </c>
      <c r="Z53" s="21">
        <f t="shared" ca="1" si="34"/>
        <v>0</v>
      </c>
      <c r="AA53" s="21">
        <f t="shared" ca="1" si="34"/>
        <v>0</v>
      </c>
      <c r="AB53" s="21">
        <f t="shared" ca="1" si="34"/>
        <v>0</v>
      </c>
      <c r="AC53" s="21">
        <f t="shared" ca="1" si="34"/>
        <v>0</v>
      </c>
      <c r="AD53" s="21">
        <f t="shared" ca="1" si="34"/>
        <v>0</v>
      </c>
      <c r="AE53" s="21">
        <f t="shared" ca="1" si="34"/>
        <v>0</v>
      </c>
      <c r="AF53" s="21">
        <f t="shared" ca="1" si="34"/>
        <v>0</v>
      </c>
      <c r="AG53" s="21">
        <f t="shared" ca="1" si="34"/>
        <v>0</v>
      </c>
      <c r="AH53" s="21">
        <f t="shared" ca="1" si="34"/>
        <v>0</v>
      </c>
      <c r="AI53" s="21">
        <f t="shared" ca="1" si="34"/>
        <v>0</v>
      </c>
      <c r="AJ53" s="21">
        <f t="shared" ca="1" si="34"/>
        <v>0</v>
      </c>
      <c r="AK53" s="21">
        <f t="shared" ca="1" si="31"/>
        <v>0</v>
      </c>
      <c r="AL53" s="21">
        <f t="shared" ca="1" si="31"/>
        <v>0</v>
      </c>
      <c r="AM53" s="21">
        <f t="shared" ca="1" si="31"/>
        <v>0</v>
      </c>
      <c r="AN53" s="21">
        <f t="shared" ca="1" si="31"/>
        <v>0</v>
      </c>
      <c r="AO53" s="21">
        <f t="shared" ca="1" si="31"/>
        <v>0</v>
      </c>
      <c r="AP53" s="21">
        <f t="shared" ca="1" si="31"/>
        <v>0</v>
      </c>
      <c r="AQ53" s="21">
        <f t="shared" ca="1" si="31"/>
        <v>0</v>
      </c>
      <c r="AR53" s="21">
        <f t="shared" ca="1" si="31"/>
        <v>0</v>
      </c>
      <c r="AS53" s="21">
        <f t="shared" ca="1" si="31"/>
        <v>0</v>
      </c>
      <c r="AT53" s="21">
        <f t="shared" ca="1" si="31"/>
        <v>0</v>
      </c>
      <c r="AU53" s="21">
        <f t="shared" ca="1" si="31"/>
        <v>0</v>
      </c>
      <c r="AV53" s="21">
        <f t="shared" ca="1" si="31"/>
        <v>0</v>
      </c>
      <c r="AW53" s="21">
        <f t="shared" ca="1" si="31"/>
        <v>0</v>
      </c>
      <c r="AX53" s="21">
        <f t="shared" ca="1" si="31"/>
        <v>0</v>
      </c>
      <c r="AY53" s="21">
        <f t="shared" ca="1" si="31"/>
        <v>0</v>
      </c>
      <c r="AZ53" s="21">
        <f t="shared" ca="1" si="31"/>
        <v>0</v>
      </c>
      <c r="BA53" s="21">
        <f t="shared" ref="BA53:BP68" ca="1" si="40">IFERROR(INDIRECT("'"&amp;$B$2&amp;"'!"&amp;ADDRESS(MATCH($B53,INDIRECT("'"&amp;$B$2&amp;"'!$B$1:$B$1095"),0),MATCH(BA$5,INDIRECT("'"&amp;$B$2&amp;"'!5:5"),0))),0)</f>
        <v>0</v>
      </c>
      <c r="BB53" s="21">
        <f t="shared" ca="1" si="40"/>
        <v>0</v>
      </c>
      <c r="BC53" s="21">
        <f t="shared" ca="1" si="40"/>
        <v>0</v>
      </c>
      <c r="BD53" s="21">
        <f t="shared" ca="1" si="40"/>
        <v>0</v>
      </c>
      <c r="BE53" s="21">
        <f t="shared" ca="1" si="40"/>
        <v>0</v>
      </c>
      <c r="BF53" s="21">
        <f t="shared" ca="1" si="40"/>
        <v>0</v>
      </c>
      <c r="BG53" s="21">
        <f t="shared" ca="1" si="40"/>
        <v>0</v>
      </c>
      <c r="BH53" s="21">
        <f t="shared" ca="1" si="40"/>
        <v>0</v>
      </c>
      <c r="BI53" s="21">
        <f t="shared" ca="1" si="40"/>
        <v>0</v>
      </c>
      <c r="BJ53" s="21">
        <f t="shared" ca="1" si="40"/>
        <v>0</v>
      </c>
      <c r="BK53" s="21">
        <f t="shared" ca="1" si="40"/>
        <v>0</v>
      </c>
      <c r="BL53" s="21">
        <f t="shared" ca="1" si="40"/>
        <v>0</v>
      </c>
      <c r="BM53" s="21">
        <f t="shared" ca="1" si="40"/>
        <v>0</v>
      </c>
      <c r="BN53" s="21">
        <f t="shared" ca="1" si="40"/>
        <v>0</v>
      </c>
      <c r="BO53" s="21">
        <f t="shared" ca="1" si="40"/>
        <v>0</v>
      </c>
      <c r="BP53" s="21">
        <f t="shared" ca="1" si="40"/>
        <v>0</v>
      </c>
      <c r="BQ53" s="21">
        <f t="shared" ca="1" si="35"/>
        <v>0</v>
      </c>
      <c r="BR53" s="21">
        <f t="shared" ca="1" si="35"/>
        <v>0</v>
      </c>
      <c r="BS53" s="21">
        <f t="shared" ca="1" si="35"/>
        <v>0</v>
      </c>
      <c r="BT53" s="21">
        <f t="shared" ca="1" si="35"/>
        <v>0</v>
      </c>
      <c r="BU53" s="21">
        <f t="shared" ca="1" si="35"/>
        <v>0</v>
      </c>
      <c r="BV53" s="21">
        <f t="shared" ca="1" si="35"/>
        <v>0</v>
      </c>
      <c r="BW53" s="21">
        <f t="shared" ca="1" si="35"/>
        <v>0</v>
      </c>
      <c r="BX53" s="21">
        <f t="shared" ca="1" si="32"/>
        <v>0</v>
      </c>
      <c r="BY53" s="21">
        <f t="shared" ca="1" si="32"/>
        <v>0</v>
      </c>
      <c r="BZ53" s="21">
        <f t="shared" ca="1" si="32"/>
        <v>0</v>
      </c>
      <c r="CA53" s="21">
        <f t="shared" ca="1" si="32"/>
        <v>0</v>
      </c>
      <c r="CB53" s="21">
        <f t="shared" ca="1" si="32"/>
        <v>0</v>
      </c>
      <c r="CC53" s="21">
        <f t="shared" ca="1" si="32"/>
        <v>0</v>
      </c>
      <c r="CD53" s="21">
        <f t="shared" ca="1" si="32"/>
        <v>0</v>
      </c>
      <c r="CE53" s="21">
        <f t="shared" ca="1" si="32"/>
        <v>0</v>
      </c>
      <c r="CF53" s="21">
        <f t="shared" ca="1" si="32"/>
        <v>0</v>
      </c>
      <c r="CG53" s="21">
        <f t="shared" ca="1" si="32"/>
        <v>0</v>
      </c>
      <c r="CH53" s="21">
        <f t="shared" ca="1" si="32"/>
        <v>0</v>
      </c>
      <c r="CI53" s="21">
        <f t="shared" ca="1" si="32"/>
        <v>0</v>
      </c>
      <c r="CJ53" s="22">
        <f t="shared" ca="1" si="25"/>
        <v>8149859488.7721519</v>
      </c>
      <c r="CK53" s="21">
        <f t="shared" ca="1" si="37"/>
        <v>319020.15000000002</v>
      </c>
      <c r="CL53" s="21">
        <f t="shared" ca="1" si="37"/>
        <v>0</v>
      </c>
      <c r="CM53" s="22">
        <f t="shared" ca="1" si="26"/>
        <v>2814240424.3658867</v>
      </c>
      <c r="CN53" s="21">
        <f t="shared" ca="1" si="38"/>
        <v>5345463.7710000034</v>
      </c>
      <c r="CO53" s="21">
        <f t="shared" ca="1" si="38"/>
        <v>2808894960.5948868</v>
      </c>
      <c r="CP53" s="22">
        <f t="shared" ca="1" si="27"/>
        <v>5335300044.2562647</v>
      </c>
      <c r="CQ53" s="21">
        <f t="shared" ca="1" si="36"/>
        <v>17280620.719999999</v>
      </c>
      <c r="CR53" s="21">
        <f t="shared" ca="1" si="36"/>
        <v>5318019423.5362644</v>
      </c>
      <c r="CS53" s="21">
        <f t="shared" ca="1" si="36"/>
        <v>0</v>
      </c>
      <c r="CT53" s="21">
        <f t="shared" ca="1" si="36"/>
        <v>0</v>
      </c>
      <c r="CU53" s="21">
        <f t="shared" ca="1" si="36"/>
        <v>0</v>
      </c>
      <c r="CV53" s="22">
        <f t="shared" ca="1" si="9"/>
        <v>8149859488.7721519</v>
      </c>
    </row>
    <row r="54" spans="1:100" ht="12.75" customHeight="1" x14ac:dyDescent="0.3">
      <c r="A54" s="64" t="s">
        <v>240</v>
      </c>
      <c r="B54" s="20">
        <v>2002</v>
      </c>
      <c r="C54" s="65" t="s">
        <v>241</v>
      </c>
      <c r="D54" s="22">
        <f t="shared" ca="1" si="24"/>
        <v>0</v>
      </c>
      <c r="E54" s="21">
        <f t="shared" ca="1" si="33"/>
        <v>0</v>
      </c>
      <c r="F54" s="21">
        <f t="shared" ca="1" si="33"/>
        <v>0</v>
      </c>
      <c r="G54" s="21">
        <f t="shared" ca="1" si="33"/>
        <v>0</v>
      </c>
      <c r="H54" s="21">
        <f t="shared" ca="1" si="33"/>
        <v>0</v>
      </c>
      <c r="I54" s="21">
        <f t="shared" ca="1" si="33"/>
        <v>0</v>
      </c>
      <c r="J54" s="21">
        <f t="shared" ca="1" si="33"/>
        <v>0</v>
      </c>
      <c r="K54" s="21">
        <f t="shared" ca="1" si="33"/>
        <v>0</v>
      </c>
      <c r="L54" s="21">
        <f t="shared" ca="1" si="33"/>
        <v>0</v>
      </c>
      <c r="M54" s="21">
        <f t="shared" ca="1" si="33"/>
        <v>0</v>
      </c>
      <c r="N54" s="21">
        <f t="shared" ca="1" si="33"/>
        <v>0</v>
      </c>
      <c r="O54" s="21">
        <f t="shared" ca="1" si="33"/>
        <v>0</v>
      </c>
      <c r="P54" s="21">
        <f t="shared" ca="1" si="33"/>
        <v>0</v>
      </c>
      <c r="Q54" s="21">
        <f t="shared" ca="1" si="33"/>
        <v>0</v>
      </c>
      <c r="R54" s="21">
        <f t="shared" ca="1" si="33"/>
        <v>0</v>
      </c>
      <c r="S54" s="21">
        <f t="shared" ca="1" si="33"/>
        <v>0</v>
      </c>
      <c r="T54" s="21">
        <f t="shared" ref="O54:AD69" ca="1" si="41">IFERROR(INDIRECT("'"&amp;$B$2&amp;"'!"&amp;ADDRESS(MATCH($B54,INDIRECT("'"&amp;$B$2&amp;"'!$B$1:$B$1095"),0),MATCH(T$5,INDIRECT("'"&amp;$B$2&amp;"'!5:5"),0))),0)</f>
        <v>0</v>
      </c>
      <c r="U54" s="21">
        <f t="shared" ca="1" si="41"/>
        <v>0</v>
      </c>
      <c r="V54" s="21">
        <f t="shared" ca="1" si="41"/>
        <v>0</v>
      </c>
      <c r="W54" s="21">
        <f t="shared" ca="1" si="41"/>
        <v>0</v>
      </c>
      <c r="X54" s="21">
        <f t="shared" ca="1" si="41"/>
        <v>0</v>
      </c>
      <c r="Y54" s="21">
        <f t="shared" ca="1" si="34"/>
        <v>0</v>
      </c>
      <c r="Z54" s="21">
        <f t="shared" ca="1" si="34"/>
        <v>0</v>
      </c>
      <c r="AA54" s="21">
        <f t="shared" ca="1" si="34"/>
        <v>0</v>
      </c>
      <c r="AB54" s="21">
        <f t="shared" ca="1" si="34"/>
        <v>0</v>
      </c>
      <c r="AC54" s="21">
        <f t="shared" ca="1" si="34"/>
        <v>0</v>
      </c>
      <c r="AD54" s="21">
        <f t="shared" ca="1" si="34"/>
        <v>0</v>
      </c>
      <c r="AE54" s="21">
        <f t="shared" ca="1" si="34"/>
        <v>0</v>
      </c>
      <c r="AF54" s="21">
        <f t="shared" ca="1" si="34"/>
        <v>0</v>
      </c>
      <c r="AG54" s="21">
        <f t="shared" ca="1" si="34"/>
        <v>0</v>
      </c>
      <c r="AH54" s="21">
        <f t="shared" ca="1" si="34"/>
        <v>0</v>
      </c>
      <c r="AI54" s="21">
        <f t="shared" ca="1" si="34"/>
        <v>0</v>
      </c>
      <c r="AJ54" s="21">
        <f t="shared" ca="1" si="34"/>
        <v>0</v>
      </c>
      <c r="AK54" s="21">
        <f t="shared" ref="AK54:AZ69" ca="1" si="42">IFERROR(INDIRECT("'"&amp;$B$2&amp;"'!"&amp;ADDRESS(MATCH($B54,INDIRECT("'"&amp;$B$2&amp;"'!$B$1:$B$1095"),0),MATCH(AK$5,INDIRECT("'"&amp;$B$2&amp;"'!5:5"),0))),0)</f>
        <v>0</v>
      </c>
      <c r="AL54" s="21">
        <f t="shared" ca="1" si="42"/>
        <v>0</v>
      </c>
      <c r="AM54" s="21">
        <f t="shared" ca="1" si="42"/>
        <v>0</v>
      </c>
      <c r="AN54" s="21">
        <f t="shared" ca="1" si="42"/>
        <v>0</v>
      </c>
      <c r="AO54" s="21">
        <f t="shared" ca="1" si="42"/>
        <v>0</v>
      </c>
      <c r="AP54" s="21">
        <f t="shared" ca="1" si="42"/>
        <v>0</v>
      </c>
      <c r="AQ54" s="21">
        <f t="shared" ca="1" si="42"/>
        <v>0</v>
      </c>
      <c r="AR54" s="21">
        <f t="shared" ca="1" si="42"/>
        <v>0</v>
      </c>
      <c r="AS54" s="21">
        <f t="shared" ca="1" si="42"/>
        <v>0</v>
      </c>
      <c r="AT54" s="21">
        <f t="shared" ca="1" si="42"/>
        <v>0</v>
      </c>
      <c r="AU54" s="21">
        <f t="shared" ca="1" si="42"/>
        <v>0</v>
      </c>
      <c r="AV54" s="21">
        <f t="shared" ca="1" si="42"/>
        <v>0</v>
      </c>
      <c r="AW54" s="21">
        <f t="shared" ca="1" si="42"/>
        <v>0</v>
      </c>
      <c r="AX54" s="21">
        <f t="shared" ca="1" si="42"/>
        <v>0</v>
      </c>
      <c r="AY54" s="21">
        <f t="shared" ca="1" si="42"/>
        <v>0</v>
      </c>
      <c r="AZ54" s="21">
        <f t="shared" ca="1" si="42"/>
        <v>0</v>
      </c>
      <c r="BA54" s="21">
        <f t="shared" ca="1" si="40"/>
        <v>0</v>
      </c>
      <c r="BB54" s="21">
        <f t="shared" ca="1" si="40"/>
        <v>0</v>
      </c>
      <c r="BC54" s="21">
        <f t="shared" ca="1" si="40"/>
        <v>0</v>
      </c>
      <c r="BD54" s="21">
        <f t="shared" ca="1" si="40"/>
        <v>3259791.2599999704</v>
      </c>
      <c r="BE54" s="21">
        <f t="shared" ca="1" si="40"/>
        <v>0</v>
      </c>
      <c r="BF54" s="21">
        <f t="shared" ca="1" si="40"/>
        <v>0</v>
      </c>
      <c r="BG54" s="21">
        <f t="shared" ca="1" si="40"/>
        <v>0</v>
      </c>
      <c r="BH54" s="21">
        <f t="shared" ca="1" si="40"/>
        <v>0</v>
      </c>
      <c r="BI54" s="21">
        <f t="shared" ca="1" si="40"/>
        <v>0</v>
      </c>
      <c r="BJ54" s="21">
        <f t="shared" ca="1" si="40"/>
        <v>0</v>
      </c>
      <c r="BK54" s="21">
        <f t="shared" ca="1" si="40"/>
        <v>0</v>
      </c>
      <c r="BL54" s="21">
        <f t="shared" ca="1" si="40"/>
        <v>0</v>
      </c>
      <c r="BM54" s="21">
        <f t="shared" ca="1" si="40"/>
        <v>0</v>
      </c>
      <c r="BN54" s="21">
        <f t="shared" ca="1" si="40"/>
        <v>0</v>
      </c>
      <c r="BO54" s="21">
        <f t="shared" ca="1" si="40"/>
        <v>0</v>
      </c>
      <c r="BP54" s="21">
        <f t="shared" ca="1" si="40"/>
        <v>0</v>
      </c>
      <c r="BQ54" s="21">
        <f t="shared" ca="1" si="35"/>
        <v>0</v>
      </c>
      <c r="BR54" s="21">
        <f t="shared" ca="1" si="35"/>
        <v>0</v>
      </c>
      <c r="BS54" s="21">
        <f t="shared" ca="1" si="35"/>
        <v>0</v>
      </c>
      <c r="BT54" s="21">
        <f t="shared" ca="1" si="35"/>
        <v>0</v>
      </c>
      <c r="BU54" s="21">
        <f t="shared" ca="1" si="35"/>
        <v>0</v>
      </c>
      <c r="BV54" s="21">
        <f t="shared" ca="1" si="35"/>
        <v>0</v>
      </c>
      <c r="BW54" s="21">
        <f t="shared" ca="1" si="35"/>
        <v>0</v>
      </c>
      <c r="BX54" s="21">
        <f t="shared" ca="1" si="35"/>
        <v>0</v>
      </c>
      <c r="BY54" s="21">
        <f t="shared" ca="1" si="35"/>
        <v>0</v>
      </c>
      <c r="BZ54" s="21">
        <f t="shared" ca="1" si="35"/>
        <v>0</v>
      </c>
      <c r="CA54" s="21">
        <f t="shared" ca="1" si="35"/>
        <v>0</v>
      </c>
      <c r="CB54" s="21">
        <f t="shared" ca="1" si="35"/>
        <v>0</v>
      </c>
      <c r="CC54" s="21">
        <f t="shared" ca="1" si="35"/>
        <v>0</v>
      </c>
      <c r="CD54" s="21">
        <f t="shared" ca="1" si="35"/>
        <v>0</v>
      </c>
      <c r="CE54" s="21">
        <f t="shared" ca="1" si="35"/>
        <v>0</v>
      </c>
      <c r="CF54" s="21">
        <f t="shared" ref="CF54:CI69" ca="1" si="43">IFERROR(INDIRECT("'"&amp;$B$2&amp;"'!"&amp;ADDRESS(MATCH($B54,INDIRECT("'"&amp;$B$2&amp;"'!$B$1:$B$1095"),0),MATCH(CF$5,INDIRECT("'"&amp;$B$2&amp;"'!5:5"),0))),0)</f>
        <v>0</v>
      </c>
      <c r="CG54" s="21">
        <f t="shared" ca="1" si="43"/>
        <v>0</v>
      </c>
      <c r="CH54" s="21">
        <f t="shared" ca="1" si="43"/>
        <v>0</v>
      </c>
      <c r="CI54" s="21">
        <f t="shared" ca="1" si="43"/>
        <v>363.48571428571427</v>
      </c>
      <c r="CJ54" s="22">
        <f t="shared" ca="1" si="25"/>
        <v>0</v>
      </c>
      <c r="CK54" s="21">
        <f t="shared" ca="1" si="37"/>
        <v>0</v>
      </c>
      <c r="CL54" s="21">
        <f t="shared" ca="1" si="37"/>
        <v>0</v>
      </c>
      <c r="CM54" s="22">
        <f t="shared" ca="1" si="26"/>
        <v>0</v>
      </c>
      <c r="CN54" s="21">
        <f t="shared" ca="1" si="38"/>
        <v>0</v>
      </c>
      <c r="CO54" s="21">
        <f t="shared" ca="1" si="38"/>
        <v>0</v>
      </c>
      <c r="CP54" s="22">
        <f t="shared" ca="1" si="27"/>
        <v>0</v>
      </c>
      <c r="CQ54" s="21">
        <f t="shared" ca="1" si="36"/>
        <v>0</v>
      </c>
      <c r="CR54" s="21">
        <f t="shared" ca="1" si="36"/>
        <v>0</v>
      </c>
      <c r="CS54" s="21">
        <f t="shared" ca="1" si="36"/>
        <v>0</v>
      </c>
      <c r="CT54" s="21">
        <f t="shared" ca="1" si="36"/>
        <v>0</v>
      </c>
      <c r="CU54" s="21">
        <f t="shared" ca="1" si="36"/>
        <v>0</v>
      </c>
      <c r="CV54" s="22">
        <f t="shared" ca="1" si="9"/>
        <v>3260154.7457142561</v>
      </c>
    </row>
    <row r="55" spans="1:100" ht="12.75" customHeight="1" x14ac:dyDescent="0.3">
      <c r="A55" s="64" t="s">
        <v>243</v>
      </c>
      <c r="B55" s="20">
        <v>2005</v>
      </c>
      <c r="C55" s="65" t="s">
        <v>241</v>
      </c>
      <c r="D55" s="22">
        <f t="shared" ca="1" si="24"/>
        <v>0</v>
      </c>
      <c r="E55" s="21">
        <f t="shared" ref="E55:T70" ca="1" si="44">IFERROR(INDIRECT("'"&amp;$B$2&amp;"'!"&amp;ADDRESS(MATCH($B55,INDIRECT("'"&amp;$B$2&amp;"'!$B$1:$B$1095"),0),MATCH(E$5,INDIRECT("'"&amp;$B$2&amp;"'!5:5"),0))),0)</f>
        <v>0</v>
      </c>
      <c r="F55" s="21">
        <f t="shared" ca="1" si="44"/>
        <v>0</v>
      </c>
      <c r="G55" s="21">
        <f t="shared" ca="1" si="44"/>
        <v>0</v>
      </c>
      <c r="H55" s="21">
        <f t="shared" ca="1" si="44"/>
        <v>0</v>
      </c>
      <c r="I55" s="21">
        <f t="shared" ca="1" si="44"/>
        <v>0</v>
      </c>
      <c r="J55" s="21">
        <f t="shared" ca="1" si="44"/>
        <v>0</v>
      </c>
      <c r="K55" s="21">
        <f t="shared" ca="1" si="44"/>
        <v>0</v>
      </c>
      <c r="L55" s="21">
        <f t="shared" ca="1" si="44"/>
        <v>0</v>
      </c>
      <c r="M55" s="21">
        <f t="shared" ca="1" si="44"/>
        <v>0</v>
      </c>
      <c r="N55" s="21">
        <f t="shared" ca="1" si="44"/>
        <v>0</v>
      </c>
      <c r="O55" s="21">
        <f t="shared" ca="1" si="41"/>
        <v>0</v>
      </c>
      <c r="P55" s="21">
        <f t="shared" ca="1" si="41"/>
        <v>0</v>
      </c>
      <c r="Q55" s="21">
        <f t="shared" ca="1" si="41"/>
        <v>0</v>
      </c>
      <c r="R55" s="21">
        <f t="shared" ca="1" si="41"/>
        <v>0</v>
      </c>
      <c r="S55" s="21">
        <f t="shared" ca="1" si="41"/>
        <v>0</v>
      </c>
      <c r="T55" s="21">
        <f t="shared" ca="1" si="41"/>
        <v>0</v>
      </c>
      <c r="U55" s="21">
        <f t="shared" ca="1" si="41"/>
        <v>0</v>
      </c>
      <c r="V55" s="21">
        <f t="shared" ca="1" si="41"/>
        <v>0</v>
      </c>
      <c r="W55" s="21">
        <f t="shared" ca="1" si="41"/>
        <v>0</v>
      </c>
      <c r="X55" s="21">
        <f t="shared" ca="1" si="41"/>
        <v>0</v>
      </c>
      <c r="Y55" s="21">
        <f t="shared" ca="1" si="41"/>
        <v>0</v>
      </c>
      <c r="Z55" s="21">
        <f t="shared" ca="1" si="41"/>
        <v>0</v>
      </c>
      <c r="AA55" s="21">
        <f t="shared" ca="1" si="41"/>
        <v>0</v>
      </c>
      <c r="AB55" s="21">
        <f t="shared" ca="1" si="41"/>
        <v>0</v>
      </c>
      <c r="AC55" s="21">
        <f t="shared" ca="1" si="41"/>
        <v>0</v>
      </c>
      <c r="AD55" s="21">
        <f t="shared" ca="1" si="41"/>
        <v>0</v>
      </c>
      <c r="AE55" s="21">
        <f t="shared" ref="AE55:AT70" ca="1" si="45">IFERROR(INDIRECT("'"&amp;$B$2&amp;"'!"&amp;ADDRESS(MATCH($B55,INDIRECT("'"&amp;$B$2&amp;"'!$B$1:$B$1095"),0),MATCH(AE$5,INDIRECT("'"&amp;$B$2&amp;"'!5:5"),0))),0)</f>
        <v>0</v>
      </c>
      <c r="AF55" s="21">
        <f t="shared" ca="1" si="45"/>
        <v>0</v>
      </c>
      <c r="AG55" s="21">
        <f t="shared" ca="1" si="45"/>
        <v>0</v>
      </c>
      <c r="AH55" s="21">
        <f t="shared" ca="1" si="45"/>
        <v>0</v>
      </c>
      <c r="AI55" s="21">
        <f t="shared" ca="1" si="45"/>
        <v>0</v>
      </c>
      <c r="AJ55" s="21">
        <f t="shared" ca="1" si="45"/>
        <v>0</v>
      </c>
      <c r="AK55" s="21">
        <f t="shared" ca="1" si="45"/>
        <v>0</v>
      </c>
      <c r="AL55" s="21">
        <f t="shared" ca="1" si="45"/>
        <v>0</v>
      </c>
      <c r="AM55" s="21">
        <f t="shared" ca="1" si="45"/>
        <v>0</v>
      </c>
      <c r="AN55" s="21">
        <f t="shared" ca="1" si="45"/>
        <v>0</v>
      </c>
      <c r="AO55" s="21">
        <f t="shared" ca="1" si="45"/>
        <v>0</v>
      </c>
      <c r="AP55" s="21">
        <f t="shared" ca="1" si="45"/>
        <v>0</v>
      </c>
      <c r="AQ55" s="21">
        <f t="shared" ca="1" si="45"/>
        <v>0</v>
      </c>
      <c r="AR55" s="21">
        <f t="shared" ca="1" si="45"/>
        <v>0</v>
      </c>
      <c r="AS55" s="21">
        <f t="shared" ca="1" si="42"/>
        <v>0</v>
      </c>
      <c r="AT55" s="21">
        <f t="shared" ca="1" si="42"/>
        <v>0</v>
      </c>
      <c r="AU55" s="21">
        <f t="shared" ca="1" si="42"/>
        <v>0</v>
      </c>
      <c r="AV55" s="21">
        <f t="shared" ca="1" si="42"/>
        <v>0</v>
      </c>
      <c r="AW55" s="21">
        <f t="shared" ca="1" si="42"/>
        <v>0</v>
      </c>
      <c r="AX55" s="21">
        <f t="shared" ca="1" si="42"/>
        <v>0</v>
      </c>
      <c r="AY55" s="21">
        <f t="shared" ca="1" si="42"/>
        <v>0</v>
      </c>
      <c r="AZ55" s="21">
        <f t="shared" ca="1" si="42"/>
        <v>0</v>
      </c>
      <c r="BA55" s="21">
        <f t="shared" ca="1" si="40"/>
        <v>0</v>
      </c>
      <c r="BB55" s="21">
        <f t="shared" ca="1" si="40"/>
        <v>0</v>
      </c>
      <c r="BC55" s="21">
        <f t="shared" ca="1" si="40"/>
        <v>0</v>
      </c>
      <c r="BD55" s="21">
        <f t="shared" ca="1" si="40"/>
        <v>4492540.8399999794</v>
      </c>
      <c r="BE55" s="21">
        <f t="shared" ca="1" si="40"/>
        <v>0</v>
      </c>
      <c r="BF55" s="21">
        <f t="shared" ca="1" si="40"/>
        <v>0</v>
      </c>
      <c r="BG55" s="21">
        <f t="shared" ca="1" si="40"/>
        <v>0</v>
      </c>
      <c r="BH55" s="21">
        <f t="shared" ca="1" si="40"/>
        <v>0</v>
      </c>
      <c r="BI55" s="21">
        <f t="shared" ca="1" si="40"/>
        <v>0</v>
      </c>
      <c r="BJ55" s="21">
        <f t="shared" ca="1" si="40"/>
        <v>0</v>
      </c>
      <c r="BK55" s="21">
        <f t="shared" ca="1" si="40"/>
        <v>0</v>
      </c>
      <c r="BL55" s="21">
        <f t="shared" ca="1" si="40"/>
        <v>0</v>
      </c>
      <c r="BM55" s="21">
        <f t="shared" ca="1" si="40"/>
        <v>0</v>
      </c>
      <c r="BN55" s="21">
        <f t="shared" ca="1" si="40"/>
        <v>0</v>
      </c>
      <c r="BO55" s="21">
        <f t="shared" ca="1" si="40"/>
        <v>0</v>
      </c>
      <c r="BP55" s="21">
        <f t="shared" ca="1" si="40"/>
        <v>0</v>
      </c>
      <c r="BQ55" s="21">
        <f t="shared" ref="BQ55:CF70" ca="1" si="46">IFERROR(INDIRECT("'"&amp;$B$2&amp;"'!"&amp;ADDRESS(MATCH($B55,INDIRECT("'"&amp;$B$2&amp;"'!$B$1:$B$1095"),0),MATCH(BQ$5,INDIRECT("'"&amp;$B$2&amp;"'!5:5"),0))),0)</f>
        <v>0</v>
      </c>
      <c r="BR55" s="21">
        <f t="shared" ca="1" si="46"/>
        <v>0</v>
      </c>
      <c r="BS55" s="21">
        <f t="shared" ca="1" si="46"/>
        <v>0</v>
      </c>
      <c r="BT55" s="21">
        <f t="shared" ca="1" si="46"/>
        <v>0</v>
      </c>
      <c r="BU55" s="21">
        <f t="shared" ca="1" si="46"/>
        <v>0</v>
      </c>
      <c r="BV55" s="21">
        <f t="shared" ca="1" si="46"/>
        <v>0</v>
      </c>
      <c r="BW55" s="21">
        <f t="shared" ca="1" si="46"/>
        <v>0</v>
      </c>
      <c r="BX55" s="21">
        <f t="shared" ca="1" si="46"/>
        <v>0</v>
      </c>
      <c r="BY55" s="21">
        <f t="shared" ca="1" si="46"/>
        <v>0</v>
      </c>
      <c r="BZ55" s="21">
        <f t="shared" ca="1" si="46"/>
        <v>0</v>
      </c>
      <c r="CA55" s="21">
        <f t="shared" ca="1" si="46"/>
        <v>0</v>
      </c>
      <c r="CB55" s="21">
        <f t="shared" ca="1" si="46"/>
        <v>0</v>
      </c>
      <c r="CC55" s="21">
        <f t="shared" ca="1" si="46"/>
        <v>0</v>
      </c>
      <c r="CD55" s="21">
        <f t="shared" ca="1" si="46"/>
        <v>0</v>
      </c>
      <c r="CE55" s="21">
        <f t="shared" ca="1" si="46"/>
        <v>0</v>
      </c>
      <c r="CF55" s="21">
        <f t="shared" ca="1" si="46"/>
        <v>0</v>
      </c>
      <c r="CG55" s="21">
        <f t="shared" ca="1" si="43"/>
        <v>0</v>
      </c>
      <c r="CH55" s="21">
        <f t="shared" ca="1" si="43"/>
        <v>0</v>
      </c>
      <c r="CI55" s="21">
        <f t="shared" ca="1" si="43"/>
        <v>0</v>
      </c>
      <c r="CJ55" s="22">
        <f t="shared" ca="1" si="25"/>
        <v>435859110.37999994</v>
      </c>
      <c r="CK55" s="21">
        <f t="shared" ca="1" si="37"/>
        <v>0</v>
      </c>
      <c r="CL55" s="21">
        <f t="shared" ca="1" si="37"/>
        <v>1350</v>
      </c>
      <c r="CM55" s="22">
        <f t="shared" ca="1" si="26"/>
        <v>386353217.31999993</v>
      </c>
      <c r="CN55" s="21">
        <f t="shared" ca="1" si="38"/>
        <v>1618875.0799999998</v>
      </c>
      <c r="CO55" s="21">
        <f t="shared" ca="1" si="38"/>
        <v>384734342.23999995</v>
      </c>
      <c r="CP55" s="22">
        <f t="shared" ca="1" si="27"/>
        <v>49504543.060000002</v>
      </c>
      <c r="CQ55" s="21">
        <f t="shared" ref="CQ55:CU70" ca="1" si="47">IFERROR(INDIRECT("'"&amp;$B$2&amp;"'!"&amp;ADDRESS(MATCH($B55,INDIRECT("'"&amp;$B$2&amp;"'!$B$1:$B$1095"),0),MATCH(CQ$5,INDIRECT("'"&amp;$B$2&amp;"'!5:5"),0))),0)</f>
        <v>14109094.020000001</v>
      </c>
      <c r="CR55" s="21">
        <f t="shared" ca="1" si="47"/>
        <v>35395449.039999999</v>
      </c>
      <c r="CS55" s="21">
        <f t="shared" ca="1" si="47"/>
        <v>16099798.860000001</v>
      </c>
      <c r="CT55" s="21">
        <f t="shared" ca="1" si="47"/>
        <v>0</v>
      </c>
      <c r="CU55" s="21">
        <f t="shared" ca="1" si="47"/>
        <v>0</v>
      </c>
      <c r="CV55" s="22">
        <f t="shared" ca="1" si="9"/>
        <v>456451450.07999992</v>
      </c>
    </row>
    <row r="56" spans="1:100" ht="12.75" customHeight="1" x14ac:dyDescent="0.3">
      <c r="A56" s="64" t="s">
        <v>245</v>
      </c>
      <c r="B56" s="20">
        <v>2006</v>
      </c>
      <c r="C56" s="65" t="s">
        <v>246</v>
      </c>
      <c r="D56" s="22">
        <f t="shared" ca="1" si="24"/>
        <v>0</v>
      </c>
      <c r="E56" s="21">
        <f t="shared" ca="1" si="44"/>
        <v>0</v>
      </c>
      <c r="F56" s="21">
        <f t="shared" ca="1" si="44"/>
        <v>0</v>
      </c>
      <c r="G56" s="21">
        <f t="shared" ca="1" si="44"/>
        <v>0</v>
      </c>
      <c r="H56" s="21">
        <f t="shared" ca="1" si="44"/>
        <v>0</v>
      </c>
      <c r="I56" s="21">
        <f t="shared" ca="1" si="44"/>
        <v>0</v>
      </c>
      <c r="J56" s="21">
        <f t="shared" ca="1" si="44"/>
        <v>0</v>
      </c>
      <c r="K56" s="21">
        <f t="shared" ca="1" si="44"/>
        <v>0</v>
      </c>
      <c r="L56" s="21">
        <f t="shared" ca="1" si="44"/>
        <v>0</v>
      </c>
      <c r="M56" s="21">
        <f t="shared" ca="1" si="44"/>
        <v>0</v>
      </c>
      <c r="N56" s="21">
        <f t="shared" ca="1" si="44"/>
        <v>0</v>
      </c>
      <c r="O56" s="21">
        <f t="shared" ca="1" si="41"/>
        <v>0</v>
      </c>
      <c r="P56" s="21">
        <f t="shared" ca="1" si="41"/>
        <v>0</v>
      </c>
      <c r="Q56" s="21">
        <f t="shared" ca="1" si="41"/>
        <v>0</v>
      </c>
      <c r="R56" s="21">
        <f t="shared" ca="1" si="41"/>
        <v>0</v>
      </c>
      <c r="S56" s="21">
        <f t="shared" ca="1" si="41"/>
        <v>0</v>
      </c>
      <c r="T56" s="21">
        <f t="shared" ca="1" si="41"/>
        <v>0</v>
      </c>
      <c r="U56" s="21">
        <f t="shared" ca="1" si="41"/>
        <v>0</v>
      </c>
      <c r="V56" s="21">
        <f t="shared" ca="1" si="41"/>
        <v>0</v>
      </c>
      <c r="W56" s="21">
        <f t="shared" ca="1" si="41"/>
        <v>0</v>
      </c>
      <c r="X56" s="21">
        <f t="shared" ca="1" si="41"/>
        <v>0</v>
      </c>
      <c r="Y56" s="21">
        <f t="shared" ca="1" si="41"/>
        <v>0</v>
      </c>
      <c r="Z56" s="21">
        <f t="shared" ca="1" si="41"/>
        <v>0</v>
      </c>
      <c r="AA56" s="21">
        <f t="shared" ca="1" si="41"/>
        <v>0</v>
      </c>
      <c r="AB56" s="21">
        <f t="shared" ca="1" si="41"/>
        <v>0</v>
      </c>
      <c r="AC56" s="21">
        <f t="shared" ca="1" si="41"/>
        <v>0</v>
      </c>
      <c r="AD56" s="21">
        <f t="shared" ca="1" si="41"/>
        <v>0</v>
      </c>
      <c r="AE56" s="21">
        <f t="shared" ca="1" si="45"/>
        <v>0</v>
      </c>
      <c r="AF56" s="21">
        <f t="shared" ca="1" si="45"/>
        <v>0</v>
      </c>
      <c r="AG56" s="21">
        <f t="shared" ca="1" si="45"/>
        <v>0</v>
      </c>
      <c r="AH56" s="21">
        <f t="shared" ca="1" si="45"/>
        <v>0</v>
      </c>
      <c r="AI56" s="21">
        <f t="shared" ca="1" si="45"/>
        <v>0</v>
      </c>
      <c r="AJ56" s="21">
        <f t="shared" ca="1" si="45"/>
        <v>0</v>
      </c>
      <c r="AK56" s="21">
        <f t="shared" ca="1" si="45"/>
        <v>0</v>
      </c>
      <c r="AL56" s="21">
        <f t="shared" ca="1" si="45"/>
        <v>0</v>
      </c>
      <c r="AM56" s="21">
        <f t="shared" ca="1" si="45"/>
        <v>0</v>
      </c>
      <c r="AN56" s="21">
        <f t="shared" ca="1" si="45"/>
        <v>0</v>
      </c>
      <c r="AO56" s="21">
        <f t="shared" ca="1" si="45"/>
        <v>0</v>
      </c>
      <c r="AP56" s="21">
        <f t="shared" ca="1" si="45"/>
        <v>0</v>
      </c>
      <c r="AQ56" s="21">
        <f t="shared" ca="1" si="45"/>
        <v>0</v>
      </c>
      <c r="AR56" s="21">
        <f t="shared" ca="1" si="45"/>
        <v>0</v>
      </c>
      <c r="AS56" s="21">
        <f t="shared" ca="1" si="42"/>
        <v>0</v>
      </c>
      <c r="AT56" s="21">
        <f t="shared" ca="1" si="42"/>
        <v>0</v>
      </c>
      <c r="AU56" s="21">
        <f t="shared" ca="1" si="42"/>
        <v>0</v>
      </c>
      <c r="AV56" s="21">
        <f t="shared" ca="1" si="42"/>
        <v>0</v>
      </c>
      <c r="AW56" s="21">
        <f t="shared" ca="1" si="42"/>
        <v>0</v>
      </c>
      <c r="AX56" s="21">
        <f t="shared" ca="1" si="42"/>
        <v>0</v>
      </c>
      <c r="AY56" s="21">
        <f t="shared" ca="1" si="42"/>
        <v>0</v>
      </c>
      <c r="AZ56" s="21">
        <f t="shared" ca="1" si="42"/>
        <v>0</v>
      </c>
      <c r="BA56" s="21">
        <f t="shared" ca="1" si="40"/>
        <v>0</v>
      </c>
      <c r="BB56" s="21">
        <f t="shared" ca="1" si="40"/>
        <v>0</v>
      </c>
      <c r="BC56" s="21">
        <f t="shared" ca="1" si="40"/>
        <v>0</v>
      </c>
      <c r="BD56" s="21">
        <f t="shared" ca="1" si="40"/>
        <v>76.19</v>
      </c>
      <c r="BE56" s="21">
        <f t="shared" ca="1" si="40"/>
        <v>0</v>
      </c>
      <c r="BF56" s="21">
        <f t="shared" ca="1" si="40"/>
        <v>0</v>
      </c>
      <c r="BG56" s="21">
        <f t="shared" ca="1" si="40"/>
        <v>0</v>
      </c>
      <c r="BH56" s="21">
        <f t="shared" ca="1" si="40"/>
        <v>0</v>
      </c>
      <c r="BI56" s="21">
        <f t="shared" ca="1" si="40"/>
        <v>0</v>
      </c>
      <c r="BJ56" s="21">
        <f t="shared" ca="1" si="40"/>
        <v>0</v>
      </c>
      <c r="BK56" s="21">
        <f t="shared" ca="1" si="40"/>
        <v>0</v>
      </c>
      <c r="BL56" s="21">
        <f t="shared" ca="1" si="40"/>
        <v>0</v>
      </c>
      <c r="BM56" s="21">
        <f t="shared" ca="1" si="40"/>
        <v>0</v>
      </c>
      <c r="BN56" s="21">
        <f t="shared" ca="1" si="40"/>
        <v>0</v>
      </c>
      <c r="BO56" s="21">
        <f t="shared" ca="1" si="40"/>
        <v>0</v>
      </c>
      <c r="BP56" s="21">
        <f t="shared" ca="1" si="40"/>
        <v>0</v>
      </c>
      <c r="BQ56" s="21">
        <f t="shared" ca="1" si="46"/>
        <v>0</v>
      </c>
      <c r="BR56" s="21">
        <f t="shared" ca="1" si="46"/>
        <v>0</v>
      </c>
      <c r="BS56" s="21">
        <f t="shared" ca="1" si="46"/>
        <v>0</v>
      </c>
      <c r="BT56" s="21">
        <f t="shared" ca="1" si="46"/>
        <v>0</v>
      </c>
      <c r="BU56" s="21">
        <f t="shared" ca="1" si="46"/>
        <v>0</v>
      </c>
      <c r="BV56" s="21">
        <f t="shared" ca="1" si="46"/>
        <v>0</v>
      </c>
      <c r="BW56" s="21">
        <f t="shared" ca="1" si="46"/>
        <v>0</v>
      </c>
      <c r="BX56" s="21">
        <f t="shared" ca="1" si="46"/>
        <v>0</v>
      </c>
      <c r="BY56" s="21">
        <f t="shared" ca="1" si="46"/>
        <v>0</v>
      </c>
      <c r="BZ56" s="21">
        <f t="shared" ca="1" si="46"/>
        <v>0</v>
      </c>
      <c r="CA56" s="21">
        <f t="shared" ca="1" si="46"/>
        <v>0</v>
      </c>
      <c r="CB56" s="21">
        <f t="shared" ca="1" si="46"/>
        <v>0</v>
      </c>
      <c r="CC56" s="21">
        <f t="shared" ca="1" si="46"/>
        <v>0</v>
      </c>
      <c r="CD56" s="21">
        <f t="shared" ca="1" si="46"/>
        <v>0</v>
      </c>
      <c r="CE56" s="21">
        <f t="shared" ca="1" si="46"/>
        <v>0</v>
      </c>
      <c r="CF56" s="21">
        <f t="shared" ca="1" si="46"/>
        <v>0</v>
      </c>
      <c r="CG56" s="21">
        <f t="shared" ca="1" si="43"/>
        <v>0</v>
      </c>
      <c r="CH56" s="21">
        <f t="shared" ca="1" si="43"/>
        <v>0</v>
      </c>
      <c r="CI56" s="21">
        <f t="shared" ca="1" si="43"/>
        <v>0</v>
      </c>
      <c r="CJ56" s="22">
        <f t="shared" ca="1" si="25"/>
        <v>-11106.76</v>
      </c>
      <c r="CK56" s="21">
        <f t="shared" ca="1" si="37"/>
        <v>0</v>
      </c>
      <c r="CL56" s="21">
        <f t="shared" ca="1" si="37"/>
        <v>0</v>
      </c>
      <c r="CM56" s="22">
        <f t="shared" ca="1" si="26"/>
        <v>-11106.76</v>
      </c>
      <c r="CN56" s="21">
        <f t="shared" ca="1" si="38"/>
        <v>0</v>
      </c>
      <c r="CO56" s="21">
        <f t="shared" ca="1" si="38"/>
        <v>-11106.76</v>
      </c>
      <c r="CP56" s="22">
        <f t="shared" ca="1" si="27"/>
        <v>0</v>
      </c>
      <c r="CQ56" s="21">
        <f t="shared" ca="1" si="47"/>
        <v>0</v>
      </c>
      <c r="CR56" s="21">
        <f t="shared" ca="1" si="47"/>
        <v>0</v>
      </c>
      <c r="CS56" s="21">
        <f t="shared" ca="1" si="47"/>
        <v>0</v>
      </c>
      <c r="CT56" s="21">
        <f t="shared" ca="1" si="47"/>
        <v>0</v>
      </c>
      <c r="CU56" s="21">
        <f t="shared" ca="1" si="47"/>
        <v>0</v>
      </c>
      <c r="CV56" s="22">
        <f t="shared" ca="1" si="9"/>
        <v>-11030.57</v>
      </c>
    </row>
    <row r="57" spans="1:100" ht="12.75" customHeight="1" x14ac:dyDescent="0.3">
      <c r="A57" s="64" t="s">
        <v>248</v>
      </c>
      <c r="B57" s="20">
        <v>2007</v>
      </c>
      <c r="C57" s="65" t="s">
        <v>241</v>
      </c>
      <c r="D57" s="22">
        <f t="shared" ca="1" si="24"/>
        <v>0</v>
      </c>
      <c r="E57" s="21">
        <f t="shared" ca="1" si="44"/>
        <v>0</v>
      </c>
      <c r="F57" s="21">
        <f t="shared" ca="1" si="44"/>
        <v>0</v>
      </c>
      <c r="G57" s="21">
        <f t="shared" ca="1" si="44"/>
        <v>0</v>
      </c>
      <c r="H57" s="21">
        <f t="shared" ca="1" si="44"/>
        <v>0</v>
      </c>
      <c r="I57" s="21">
        <f t="shared" ca="1" si="44"/>
        <v>0</v>
      </c>
      <c r="J57" s="21">
        <f t="shared" ca="1" si="44"/>
        <v>0</v>
      </c>
      <c r="K57" s="21">
        <f t="shared" ca="1" si="44"/>
        <v>0</v>
      </c>
      <c r="L57" s="21">
        <f t="shared" ca="1" si="44"/>
        <v>0</v>
      </c>
      <c r="M57" s="21">
        <f t="shared" ca="1" si="44"/>
        <v>0</v>
      </c>
      <c r="N57" s="21">
        <f t="shared" ca="1" si="44"/>
        <v>0</v>
      </c>
      <c r="O57" s="21">
        <f t="shared" ca="1" si="41"/>
        <v>0</v>
      </c>
      <c r="P57" s="21">
        <f t="shared" ca="1" si="41"/>
        <v>0</v>
      </c>
      <c r="Q57" s="21">
        <f t="shared" ca="1" si="41"/>
        <v>0</v>
      </c>
      <c r="R57" s="21">
        <f t="shared" ca="1" si="41"/>
        <v>0</v>
      </c>
      <c r="S57" s="21">
        <f t="shared" ca="1" si="41"/>
        <v>0</v>
      </c>
      <c r="T57" s="21">
        <f t="shared" ca="1" si="41"/>
        <v>0</v>
      </c>
      <c r="U57" s="21">
        <f t="shared" ca="1" si="41"/>
        <v>0</v>
      </c>
      <c r="V57" s="21">
        <f t="shared" ca="1" si="41"/>
        <v>0</v>
      </c>
      <c r="W57" s="21">
        <f t="shared" ca="1" si="41"/>
        <v>0</v>
      </c>
      <c r="X57" s="21">
        <f t="shared" ca="1" si="41"/>
        <v>0</v>
      </c>
      <c r="Y57" s="21">
        <f t="shared" ca="1" si="41"/>
        <v>0</v>
      </c>
      <c r="Z57" s="21">
        <f t="shared" ca="1" si="41"/>
        <v>0</v>
      </c>
      <c r="AA57" s="21">
        <f t="shared" ca="1" si="41"/>
        <v>0</v>
      </c>
      <c r="AB57" s="21">
        <f t="shared" ca="1" si="41"/>
        <v>0</v>
      </c>
      <c r="AC57" s="21">
        <f t="shared" ca="1" si="41"/>
        <v>0</v>
      </c>
      <c r="AD57" s="21">
        <f t="shared" ca="1" si="41"/>
        <v>0</v>
      </c>
      <c r="AE57" s="21">
        <f t="shared" ca="1" si="45"/>
        <v>0</v>
      </c>
      <c r="AF57" s="21">
        <f t="shared" ca="1" si="45"/>
        <v>0</v>
      </c>
      <c r="AG57" s="21">
        <f t="shared" ca="1" si="45"/>
        <v>0</v>
      </c>
      <c r="AH57" s="21">
        <f t="shared" ca="1" si="45"/>
        <v>0</v>
      </c>
      <c r="AI57" s="21">
        <f t="shared" ca="1" si="45"/>
        <v>0</v>
      </c>
      <c r="AJ57" s="21">
        <f t="shared" ca="1" si="45"/>
        <v>0</v>
      </c>
      <c r="AK57" s="21">
        <f t="shared" ca="1" si="45"/>
        <v>0</v>
      </c>
      <c r="AL57" s="21">
        <f t="shared" ca="1" si="45"/>
        <v>0</v>
      </c>
      <c r="AM57" s="21">
        <f t="shared" ca="1" si="45"/>
        <v>0</v>
      </c>
      <c r="AN57" s="21">
        <f t="shared" ca="1" si="45"/>
        <v>0</v>
      </c>
      <c r="AO57" s="21">
        <f t="shared" ca="1" si="45"/>
        <v>0</v>
      </c>
      <c r="AP57" s="21">
        <f t="shared" ca="1" si="45"/>
        <v>0</v>
      </c>
      <c r="AQ57" s="21">
        <f t="shared" ca="1" si="45"/>
        <v>0</v>
      </c>
      <c r="AR57" s="21">
        <f t="shared" ca="1" si="45"/>
        <v>0</v>
      </c>
      <c r="AS57" s="21">
        <f t="shared" ca="1" si="42"/>
        <v>0</v>
      </c>
      <c r="AT57" s="21">
        <f t="shared" ca="1" si="42"/>
        <v>0</v>
      </c>
      <c r="AU57" s="21">
        <f t="shared" ca="1" si="42"/>
        <v>0</v>
      </c>
      <c r="AV57" s="21">
        <f t="shared" ca="1" si="42"/>
        <v>0</v>
      </c>
      <c r="AW57" s="21">
        <f t="shared" ca="1" si="42"/>
        <v>0</v>
      </c>
      <c r="AX57" s="21">
        <f t="shared" ca="1" si="42"/>
        <v>0</v>
      </c>
      <c r="AY57" s="21">
        <f t="shared" ca="1" si="42"/>
        <v>0</v>
      </c>
      <c r="AZ57" s="21">
        <f t="shared" ca="1" si="42"/>
        <v>0</v>
      </c>
      <c r="BA57" s="21">
        <f t="shared" ca="1" si="40"/>
        <v>0</v>
      </c>
      <c r="BB57" s="21">
        <f t="shared" ca="1" si="40"/>
        <v>0</v>
      </c>
      <c r="BC57" s="21">
        <f t="shared" ca="1" si="40"/>
        <v>0</v>
      </c>
      <c r="BD57" s="21">
        <f t="shared" ca="1" si="40"/>
        <v>0</v>
      </c>
      <c r="BE57" s="21">
        <f t="shared" ca="1" si="40"/>
        <v>0</v>
      </c>
      <c r="BF57" s="21">
        <f t="shared" ca="1" si="40"/>
        <v>0</v>
      </c>
      <c r="BG57" s="21">
        <f t="shared" ca="1" si="40"/>
        <v>0</v>
      </c>
      <c r="BH57" s="21">
        <f t="shared" ca="1" si="40"/>
        <v>0</v>
      </c>
      <c r="BI57" s="21">
        <f t="shared" ca="1" si="40"/>
        <v>0</v>
      </c>
      <c r="BJ57" s="21">
        <f t="shared" ca="1" si="40"/>
        <v>0</v>
      </c>
      <c r="BK57" s="21">
        <f t="shared" ca="1" si="40"/>
        <v>0</v>
      </c>
      <c r="BL57" s="21">
        <f t="shared" ca="1" si="40"/>
        <v>0</v>
      </c>
      <c r="BM57" s="21">
        <f t="shared" ca="1" si="40"/>
        <v>0</v>
      </c>
      <c r="BN57" s="21">
        <f t="shared" ca="1" si="40"/>
        <v>0</v>
      </c>
      <c r="BO57" s="21">
        <f t="shared" ca="1" si="40"/>
        <v>0</v>
      </c>
      <c r="BP57" s="21">
        <f t="shared" ca="1" si="40"/>
        <v>0</v>
      </c>
      <c r="BQ57" s="21">
        <f t="shared" ca="1" si="46"/>
        <v>0</v>
      </c>
      <c r="BR57" s="21">
        <f t="shared" ca="1" si="46"/>
        <v>0</v>
      </c>
      <c r="BS57" s="21">
        <f t="shared" ca="1" si="46"/>
        <v>0</v>
      </c>
      <c r="BT57" s="21">
        <f t="shared" ca="1" si="46"/>
        <v>0</v>
      </c>
      <c r="BU57" s="21">
        <f t="shared" ca="1" si="46"/>
        <v>0</v>
      </c>
      <c r="BV57" s="21">
        <f t="shared" ca="1" si="46"/>
        <v>0</v>
      </c>
      <c r="BW57" s="21">
        <f t="shared" ca="1" si="46"/>
        <v>0</v>
      </c>
      <c r="BX57" s="21">
        <f t="shared" ca="1" si="46"/>
        <v>0</v>
      </c>
      <c r="BY57" s="21">
        <f t="shared" ca="1" si="46"/>
        <v>0</v>
      </c>
      <c r="BZ57" s="21">
        <f t="shared" ca="1" si="46"/>
        <v>0</v>
      </c>
      <c r="CA57" s="21">
        <f t="shared" ca="1" si="46"/>
        <v>0</v>
      </c>
      <c r="CB57" s="21">
        <f t="shared" ca="1" si="46"/>
        <v>0</v>
      </c>
      <c r="CC57" s="21">
        <f t="shared" ca="1" si="46"/>
        <v>0</v>
      </c>
      <c r="CD57" s="21">
        <f t="shared" ca="1" si="46"/>
        <v>0</v>
      </c>
      <c r="CE57" s="21">
        <f t="shared" ca="1" si="46"/>
        <v>0</v>
      </c>
      <c r="CF57" s="21">
        <f t="shared" ca="1" si="46"/>
        <v>0</v>
      </c>
      <c r="CG57" s="21">
        <f t="shared" ca="1" si="43"/>
        <v>0</v>
      </c>
      <c r="CH57" s="21">
        <f t="shared" ca="1" si="43"/>
        <v>0</v>
      </c>
      <c r="CI57" s="21">
        <f t="shared" ca="1" si="43"/>
        <v>0</v>
      </c>
      <c r="CJ57" s="22">
        <f t="shared" ca="1" si="25"/>
        <v>0</v>
      </c>
      <c r="CK57" s="21">
        <f t="shared" ca="1" si="37"/>
        <v>0</v>
      </c>
      <c r="CL57" s="21">
        <f t="shared" ca="1" si="37"/>
        <v>0</v>
      </c>
      <c r="CM57" s="22">
        <f t="shared" ca="1" si="26"/>
        <v>0</v>
      </c>
      <c r="CN57" s="21">
        <f t="shared" ca="1" si="38"/>
        <v>0</v>
      </c>
      <c r="CO57" s="21">
        <f t="shared" ca="1" si="38"/>
        <v>0</v>
      </c>
      <c r="CP57" s="22">
        <f t="shared" ca="1" si="27"/>
        <v>0</v>
      </c>
      <c r="CQ57" s="21">
        <f t="shared" ca="1" si="47"/>
        <v>0</v>
      </c>
      <c r="CR57" s="21">
        <f t="shared" ca="1" si="47"/>
        <v>0</v>
      </c>
      <c r="CS57" s="21">
        <f t="shared" ca="1" si="47"/>
        <v>0</v>
      </c>
      <c r="CT57" s="21">
        <f t="shared" ca="1" si="47"/>
        <v>0</v>
      </c>
      <c r="CU57" s="21">
        <f t="shared" ca="1" si="47"/>
        <v>0</v>
      </c>
      <c r="CV57" s="22">
        <f t="shared" ref="CV57" ca="1" si="48">+D57+SUM(H57:CJ57)+SUM(CS57:CU57)</f>
        <v>0</v>
      </c>
    </row>
    <row r="58" spans="1:100" ht="12.75" customHeight="1" x14ac:dyDescent="0.3">
      <c r="A58" s="64" t="s">
        <v>250</v>
      </c>
      <c r="B58" s="20">
        <v>2008</v>
      </c>
      <c r="C58" s="65" t="s">
        <v>241</v>
      </c>
      <c r="D58" s="22">
        <f t="shared" ca="1" si="24"/>
        <v>0</v>
      </c>
      <c r="E58" s="21">
        <f t="shared" ca="1" si="44"/>
        <v>0</v>
      </c>
      <c r="F58" s="21">
        <f t="shared" ca="1" si="44"/>
        <v>0</v>
      </c>
      <c r="G58" s="21">
        <f t="shared" ca="1" si="44"/>
        <v>0</v>
      </c>
      <c r="H58" s="21">
        <f t="shared" ca="1" si="44"/>
        <v>0</v>
      </c>
      <c r="I58" s="21">
        <f t="shared" ca="1" si="44"/>
        <v>0</v>
      </c>
      <c r="J58" s="21">
        <f t="shared" ca="1" si="44"/>
        <v>0</v>
      </c>
      <c r="K58" s="21">
        <f t="shared" ca="1" si="44"/>
        <v>0</v>
      </c>
      <c r="L58" s="21">
        <f t="shared" ca="1" si="44"/>
        <v>0</v>
      </c>
      <c r="M58" s="21">
        <f t="shared" ca="1" si="44"/>
        <v>0</v>
      </c>
      <c r="N58" s="21">
        <f t="shared" ca="1" si="44"/>
        <v>0</v>
      </c>
      <c r="O58" s="21">
        <f t="shared" ca="1" si="41"/>
        <v>0</v>
      </c>
      <c r="P58" s="21">
        <f t="shared" ca="1" si="41"/>
        <v>0</v>
      </c>
      <c r="Q58" s="21">
        <f t="shared" ca="1" si="41"/>
        <v>0</v>
      </c>
      <c r="R58" s="21">
        <f t="shared" ca="1" si="41"/>
        <v>0</v>
      </c>
      <c r="S58" s="21">
        <f t="shared" ca="1" si="41"/>
        <v>0</v>
      </c>
      <c r="T58" s="21">
        <f t="shared" ca="1" si="41"/>
        <v>0</v>
      </c>
      <c r="U58" s="21">
        <f t="shared" ca="1" si="41"/>
        <v>0</v>
      </c>
      <c r="V58" s="21">
        <f t="shared" ca="1" si="41"/>
        <v>0</v>
      </c>
      <c r="W58" s="21">
        <f t="shared" ca="1" si="41"/>
        <v>0</v>
      </c>
      <c r="X58" s="21">
        <f t="shared" ca="1" si="41"/>
        <v>0</v>
      </c>
      <c r="Y58" s="21">
        <f t="shared" ca="1" si="41"/>
        <v>0</v>
      </c>
      <c r="Z58" s="21">
        <f t="shared" ca="1" si="41"/>
        <v>0</v>
      </c>
      <c r="AA58" s="21">
        <f t="shared" ca="1" si="41"/>
        <v>0</v>
      </c>
      <c r="AB58" s="21">
        <f t="shared" ca="1" si="41"/>
        <v>0</v>
      </c>
      <c r="AC58" s="21">
        <f t="shared" ca="1" si="41"/>
        <v>0</v>
      </c>
      <c r="AD58" s="21">
        <f t="shared" ca="1" si="41"/>
        <v>0</v>
      </c>
      <c r="AE58" s="21">
        <f t="shared" ca="1" si="45"/>
        <v>0</v>
      </c>
      <c r="AF58" s="21">
        <f t="shared" ca="1" si="45"/>
        <v>0</v>
      </c>
      <c r="AG58" s="21">
        <f t="shared" ca="1" si="45"/>
        <v>0</v>
      </c>
      <c r="AH58" s="21">
        <f t="shared" ca="1" si="45"/>
        <v>0</v>
      </c>
      <c r="AI58" s="21">
        <f t="shared" ca="1" si="45"/>
        <v>0</v>
      </c>
      <c r="AJ58" s="21">
        <f t="shared" ca="1" si="45"/>
        <v>0</v>
      </c>
      <c r="AK58" s="21">
        <f t="shared" ca="1" si="45"/>
        <v>0</v>
      </c>
      <c r="AL58" s="21">
        <f t="shared" ca="1" si="45"/>
        <v>0</v>
      </c>
      <c r="AM58" s="21">
        <f t="shared" ca="1" si="45"/>
        <v>0</v>
      </c>
      <c r="AN58" s="21">
        <f t="shared" ca="1" si="45"/>
        <v>0</v>
      </c>
      <c r="AO58" s="21">
        <f t="shared" ca="1" si="45"/>
        <v>0</v>
      </c>
      <c r="AP58" s="21">
        <f t="shared" ca="1" si="45"/>
        <v>0</v>
      </c>
      <c r="AQ58" s="21">
        <f t="shared" ca="1" si="45"/>
        <v>0</v>
      </c>
      <c r="AR58" s="21">
        <f t="shared" ca="1" si="45"/>
        <v>0</v>
      </c>
      <c r="AS58" s="21">
        <f t="shared" ca="1" si="42"/>
        <v>0</v>
      </c>
      <c r="AT58" s="21">
        <f t="shared" ca="1" si="42"/>
        <v>0</v>
      </c>
      <c r="AU58" s="21">
        <f t="shared" ca="1" si="42"/>
        <v>0</v>
      </c>
      <c r="AV58" s="21">
        <f t="shared" ca="1" si="42"/>
        <v>0</v>
      </c>
      <c r="AW58" s="21">
        <f t="shared" ca="1" si="42"/>
        <v>0</v>
      </c>
      <c r="AX58" s="21">
        <f t="shared" ca="1" si="42"/>
        <v>0</v>
      </c>
      <c r="AY58" s="21">
        <f t="shared" ca="1" si="42"/>
        <v>0</v>
      </c>
      <c r="AZ58" s="21">
        <f t="shared" ca="1" si="42"/>
        <v>0</v>
      </c>
      <c r="BA58" s="21">
        <f t="shared" ca="1" si="40"/>
        <v>0</v>
      </c>
      <c r="BB58" s="21">
        <f t="shared" ca="1" si="40"/>
        <v>0</v>
      </c>
      <c r="BC58" s="21">
        <f t="shared" ca="1" si="40"/>
        <v>0</v>
      </c>
      <c r="BD58" s="21">
        <f t="shared" ca="1" si="40"/>
        <v>0</v>
      </c>
      <c r="BE58" s="21">
        <f t="shared" ca="1" si="40"/>
        <v>0</v>
      </c>
      <c r="BF58" s="21">
        <f t="shared" ca="1" si="40"/>
        <v>0</v>
      </c>
      <c r="BG58" s="21">
        <f t="shared" ca="1" si="40"/>
        <v>0</v>
      </c>
      <c r="BH58" s="21">
        <f t="shared" ca="1" si="40"/>
        <v>0</v>
      </c>
      <c r="BI58" s="21">
        <f t="shared" ca="1" si="40"/>
        <v>0</v>
      </c>
      <c r="BJ58" s="21">
        <f t="shared" ca="1" si="40"/>
        <v>0</v>
      </c>
      <c r="BK58" s="21">
        <f t="shared" ca="1" si="40"/>
        <v>0</v>
      </c>
      <c r="BL58" s="21">
        <f t="shared" ca="1" si="40"/>
        <v>0</v>
      </c>
      <c r="BM58" s="21">
        <f t="shared" ca="1" si="40"/>
        <v>0</v>
      </c>
      <c r="BN58" s="21">
        <f t="shared" ca="1" si="40"/>
        <v>0</v>
      </c>
      <c r="BO58" s="21">
        <f t="shared" ca="1" si="40"/>
        <v>0</v>
      </c>
      <c r="BP58" s="21">
        <f t="shared" ca="1" si="40"/>
        <v>0</v>
      </c>
      <c r="BQ58" s="21">
        <f t="shared" ca="1" si="46"/>
        <v>0</v>
      </c>
      <c r="BR58" s="21">
        <f t="shared" ca="1" si="46"/>
        <v>0</v>
      </c>
      <c r="BS58" s="21">
        <f t="shared" ca="1" si="46"/>
        <v>0</v>
      </c>
      <c r="BT58" s="21">
        <f t="shared" ca="1" si="46"/>
        <v>0</v>
      </c>
      <c r="BU58" s="21">
        <f t="shared" ca="1" si="46"/>
        <v>0</v>
      </c>
      <c r="BV58" s="21">
        <f t="shared" ca="1" si="46"/>
        <v>0</v>
      </c>
      <c r="BW58" s="21">
        <f t="shared" ca="1" si="46"/>
        <v>0</v>
      </c>
      <c r="BX58" s="21">
        <f t="shared" ca="1" si="46"/>
        <v>0</v>
      </c>
      <c r="BY58" s="21">
        <f t="shared" ca="1" si="46"/>
        <v>0</v>
      </c>
      <c r="BZ58" s="21">
        <f t="shared" ca="1" si="46"/>
        <v>0</v>
      </c>
      <c r="CA58" s="21">
        <f t="shared" ca="1" si="46"/>
        <v>0</v>
      </c>
      <c r="CB58" s="21">
        <f t="shared" ca="1" si="46"/>
        <v>0</v>
      </c>
      <c r="CC58" s="21">
        <f t="shared" ca="1" si="46"/>
        <v>0</v>
      </c>
      <c r="CD58" s="21">
        <f t="shared" ca="1" si="46"/>
        <v>0</v>
      </c>
      <c r="CE58" s="21">
        <f t="shared" ca="1" si="46"/>
        <v>0</v>
      </c>
      <c r="CF58" s="21">
        <f t="shared" ca="1" si="46"/>
        <v>0</v>
      </c>
      <c r="CG58" s="21">
        <f t="shared" ca="1" si="43"/>
        <v>0</v>
      </c>
      <c r="CH58" s="21">
        <f t="shared" ca="1" si="43"/>
        <v>0</v>
      </c>
      <c r="CI58" s="21">
        <f t="shared" ca="1" si="43"/>
        <v>0</v>
      </c>
      <c r="CJ58" s="22">
        <f t="shared" ca="1" si="25"/>
        <v>0</v>
      </c>
      <c r="CK58" s="21">
        <f t="shared" ref="CK58:CL72" ca="1" si="49">IFERROR(INDIRECT("'"&amp;$B$2&amp;"'!"&amp;ADDRESS(MATCH($B58,INDIRECT("'"&amp;$B$2&amp;"'!$B$1:$B$1095"),0),MATCH(CK$5,INDIRECT("'"&amp;$B$2&amp;"'!5:5"),0))),0)</f>
        <v>0</v>
      </c>
      <c r="CL58" s="21">
        <f t="shared" ca="1" si="49"/>
        <v>0</v>
      </c>
      <c r="CM58" s="22">
        <f t="shared" ca="1" si="26"/>
        <v>0</v>
      </c>
      <c r="CN58" s="21">
        <f t="shared" ref="CN58:CO72" ca="1" si="50">IFERROR(INDIRECT("'"&amp;$B$2&amp;"'!"&amp;ADDRESS(MATCH($B58,INDIRECT("'"&amp;$B$2&amp;"'!$B$1:$B$1095"),0),MATCH(CN$5,INDIRECT("'"&amp;$B$2&amp;"'!5:5"),0))),0)</f>
        <v>0</v>
      </c>
      <c r="CO58" s="21">
        <f t="shared" ca="1" si="50"/>
        <v>0</v>
      </c>
      <c r="CP58" s="22">
        <f t="shared" ca="1" si="27"/>
        <v>0</v>
      </c>
      <c r="CQ58" s="21">
        <f t="shared" ca="1" si="47"/>
        <v>0</v>
      </c>
      <c r="CR58" s="21">
        <f t="shared" ca="1" si="47"/>
        <v>0</v>
      </c>
      <c r="CS58" s="21">
        <f t="shared" ca="1" si="47"/>
        <v>0</v>
      </c>
      <c r="CT58" s="21">
        <f t="shared" ca="1" si="47"/>
        <v>0</v>
      </c>
      <c r="CU58" s="21">
        <f t="shared" ca="1" si="47"/>
        <v>0</v>
      </c>
      <c r="CV58" s="22">
        <f t="shared" ref="CV58:CV72" ca="1" si="51">+D58+SUM(H58:CJ58)+SUM(CS58:CU58)</f>
        <v>0</v>
      </c>
    </row>
    <row r="59" spans="1:100" ht="12.75" customHeight="1" x14ac:dyDescent="0.3">
      <c r="A59" s="64" t="s">
        <v>252</v>
      </c>
      <c r="B59" s="20">
        <v>3001</v>
      </c>
      <c r="C59" s="65" t="s">
        <v>246</v>
      </c>
      <c r="D59" s="22">
        <f t="shared" ca="1" si="24"/>
        <v>0</v>
      </c>
      <c r="E59" s="21">
        <f t="shared" ca="1" si="44"/>
        <v>0</v>
      </c>
      <c r="F59" s="21">
        <f t="shared" ca="1" si="44"/>
        <v>0</v>
      </c>
      <c r="G59" s="21">
        <f t="shared" ca="1" si="44"/>
        <v>0</v>
      </c>
      <c r="H59" s="21">
        <f t="shared" ca="1" si="44"/>
        <v>0</v>
      </c>
      <c r="I59" s="21">
        <f t="shared" ca="1" si="44"/>
        <v>0</v>
      </c>
      <c r="J59" s="21">
        <f t="shared" ca="1" si="44"/>
        <v>0</v>
      </c>
      <c r="K59" s="21">
        <f t="shared" ca="1" si="44"/>
        <v>0</v>
      </c>
      <c r="L59" s="21">
        <f t="shared" ca="1" si="44"/>
        <v>0</v>
      </c>
      <c r="M59" s="21">
        <f t="shared" ca="1" si="44"/>
        <v>0</v>
      </c>
      <c r="N59" s="21">
        <f t="shared" ca="1" si="44"/>
        <v>0</v>
      </c>
      <c r="O59" s="21">
        <f t="shared" ca="1" si="41"/>
        <v>0</v>
      </c>
      <c r="P59" s="21">
        <f t="shared" ca="1" si="41"/>
        <v>0</v>
      </c>
      <c r="Q59" s="21">
        <f t="shared" ca="1" si="41"/>
        <v>0</v>
      </c>
      <c r="R59" s="21">
        <f t="shared" ca="1" si="41"/>
        <v>0</v>
      </c>
      <c r="S59" s="21">
        <f t="shared" ca="1" si="41"/>
        <v>0</v>
      </c>
      <c r="T59" s="21">
        <f t="shared" ca="1" si="41"/>
        <v>0</v>
      </c>
      <c r="U59" s="21">
        <f t="shared" ca="1" si="41"/>
        <v>0</v>
      </c>
      <c r="V59" s="21">
        <f t="shared" ca="1" si="41"/>
        <v>0</v>
      </c>
      <c r="W59" s="21">
        <f t="shared" ca="1" si="41"/>
        <v>0</v>
      </c>
      <c r="X59" s="21">
        <f t="shared" ca="1" si="41"/>
        <v>0</v>
      </c>
      <c r="Y59" s="21">
        <f t="shared" ca="1" si="41"/>
        <v>0</v>
      </c>
      <c r="Z59" s="21">
        <f t="shared" ca="1" si="41"/>
        <v>0</v>
      </c>
      <c r="AA59" s="21">
        <f t="shared" ca="1" si="41"/>
        <v>0</v>
      </c>
      <c r="AB59" s="21">
        <f t="shared" ca="1" si="41"/>
        <v>0</v>
      </c>
      <c r="AC59" s="21">
        <f t="shared" ca="1" si="41"/>
        <v>0</v>
      </c>
      <c r="AD59" s="21">
        <f t="shared" ca="1" si="41"/>
        <v>0</v>
      </c>
      <c r="AE59" s="21">
        <f t="shared" ca="1" si="45"/>
        <v>0</v>
      </c>
      <c r="AF59" s="21">
        <f t="shared" ca="1" si="45"/>
        <v>0</v>
      </c>
      <c r="AG59" s="21">
        <f t="shared" ca="1" si="45"/>
        <v>0</v>
      </c>
      <c r="AH59" s="21">
        <f t="shared" ca="1" si="45"/>
        <v>0</v>
      </c>
      <c r="AI59" s="21">
        <f t="shared" ca="1" si="45"/>
        <v>0</v>
      </c>
      <c r="AJ59" s="21">
        <f t="shared" ca="1" si="45"/>
        <v>0</v>
      </c>
      <c r="AK59" s="21">
        <f t="shared" ca="1" si="45"/>
        <v>0</v>
      </c>
      <c r="AL59" s="21">
        <f t="shared" ca="1" si="45"/>
        <v>0</v>
      </c>
      <c r="AM59" s="21">
        <f t="shared" ca="1" si="45"/>
        <v>0</v>
      </c>
      <c r="AN59" s="21">
        <f t="shared" ca="1" si="45"/>
        <v>0</v>
      </c>
      <c r="AO59" s="21">
        <f t="shared" ca="1" si="45"/>
        <v>0</v>
      </c>
      <c r="AP59" s="21">
        <f t="shared" ca="1" si="45"/>
        <v>0</v>
      </c>
      <c r="AQ59" s="21">
        <f t="shared" ca="1" si="45"/>
        <v>0</v>
      </c>
      <c r="AR59" s="21">
        <f t="shared" ca="1" si="45"/>
        <v>0</v>
      </c>
      <c r="AS59" s="21">
        <f t="shared" ca="1" si="42"/>
        <v>0</v>
      </c>
      <c r="AT59" s="21">
        <f t="shared" ca="1" si="42"/>
        <v>0</v>
      </c>
      <c r="AU59" s="21">
        <f t="shared" ca="1" si="42"/>
        <v>0</v>
      </c>
      <c r="AV59" s="21">
        <f t="shared" ca="1" si="42"/>
        <v>0</v>
      </c>
      <c r="AW59" s="21">
        <f t="shared" ca="1" si="42"/>
        <v>0</v>
      </c>
      <c r="AX59" s="21">
        <f t="shared" ca="1" si="42"/>
        <v>0</v>
      </c>
      <c r="AY59" s="21">
        <f t="shared" ca="1" si="42"/>
        <v>0</v>
      </c>
      <c r="AZ59" s="21">
        <f t="shared" ca="1" si="42"/>
        <v>0</v>
      </c>
      <c r="BA59" s="21">
        <f t="shared" ca="1" si="40"/>
        <v>0</v>
      </c>
      <c r="BB59" s="21">
        <f t="shared" ca="1" si="40"/>
        <v>0</v>
      </c>
      <c r="BC59" s="21">
        <f t="shared" ca="1" si="40"/>
        <v>0</v>
      </c>
      <c r="BD59" s="21">
        <f t="shared" ca="1" si="40"/>
        <v>0</v>
      </c>
      <c r="BE59" s="21">
        <f t="shared" ca="1" si="40"/>
        <v>0</v>
      </c>
      <c r="BF59" s="21">
        <f t="shared" ca="1" si="40"/>
        <v>0</v>
      </c>
      <c r="BG59" s="21">
        <f t="shared" ca="1" si="40"/>
        <v>0</v>
      </c>
      <c r="BH59" s="21">
        <f t="shared" ca="1" si="40"/>
        <v>0</v>
      </c>
      <c r="BI59" s="21">
        <f t="shared" ca="1" si="40"/>
        <v>0</v>
      </c>
      <c r="BJ59" s="21">
        <f t="shared" ca="1" si="40"/>
        <v>0</v>
      </c>
      <c r="BK59" s="21">
        <f t="shared" ca="1" si="40"/>
        <v>0</v>
      </c>
      <c r="BL59" s="21">
        <f t="shared" ca="1" si="40"/>
        <v>0</v>
      </c>
      <c r="BM59" s="21">
        <f t="shared" ca="1" si="40"/>
        <v>0</v>
      </c>
      <c r="BN59" s="21">
        <f t="shared" ca="1" si="40"/>
        <v>0</v>
      </c>
      <c r="BO59" s="21">
        <f t="shared" ca="1" si="40"/>
        <v>0</v>
      </c>
      <c r="BP59" s="21">
        <f t="shared" ca="1" si="40"/>
        <v>0</v>
      </c>
      <c r="BQ59" s="21">
        <f t="shared" ca="1" si="46"/>
        <v>0</v>
      </c>
      <c r="BR59" s="21">
        <f t="shared" ca="1" si="46"/>
        <v>0</v>
      </c>
      <c r="BS59" s="21">
        <f t="shared" ca="1" si="46"/>
        <v>0</v>
      </c>
      <c r="BT59" s="21">
        <f t="shared" ca="1" si="46"/>
        <v>0</v>
      </c>
      <c r="BU59" s="21">
        <f t="shared" ca="1" si="46"/>
        <v>0</v>
      </c>
      <c r="BV59" s="21">
        <f t="shared" ca="1" si="46"/>
        <v>0</v>
      </c>
      <c r="BW59" s="21">
        <f t="shared" ca="1" si="46"/>
        <v>0</v>
      </c>
      <c r="BX59" s="21">
        <f t="shared" ca="1" si="46"/>
        <v>0</v>
      </c>
      <c r="BY59" s="21">
        <f t="shared" ca="1" si="46"/>
        <v>0</v>
      </c>
      <c r="BZ59" s="21">
        <f t="shared" ca="1" si="46"/>
        <v>0</v>
      </c>
      <c r="CA59" s="21">
        <f t="shared" ca="1" si="46"/>
        <v>0</v>
      </c>
      <c r="CB59" s="21">
        <f t="shared" ca="1" si="46"/>
        <v>0</v>
      </c>
      <c r="CC59" s="21">
        <f t="shared" ca="1" si="46"/>
        <v>0</v>
      </c>
      <c r="CD59" s="21">
        <f t="shared" ca="1" si="46"/>
        <v>0</v>
      </c>
      <c r="CE59" s="21">
        <f t="shared" ca="1" si="46"/>
        <v>0</v>
      </c>
      <c r="CF59" s="21">
        <f t="shared" ca="1" si="46"/>
        <v>0</v>
      </c>
      <c r="CG59" s="21">
        <f t="shared" ca="1" si="43"/>
        <v>0</v>
      </c>
      <c r="CH59" s="21">
        <f t="shared" ca="1" si="43"/>
        <v>0</v>
      </c>
      <c r="CI59" s="21">
        <f t="shared" ca="1" si="43"/>
        <v>0</v>
      </c>
      <c r="CJ59" s="22">
        <f t="shared" ca="1" si="25"/>
        <v>174336363.53549999</v>
      </c>
      <c r="CK59" s="21">
        <f t="shared" ca="1" si="49"/>
        <v>0</v>
      </c>
      <c r="CL59" s="21">
        <f t="shared" ca="1" si="49"/>
        <v>0</v>
      </c>
      <c r="CM59" s="22">
        <f t="shared" ca="1" si="26"/>
        <v>0</v>
      </c>
      <c r="CN59" s="21">
        <f t="shared" ca="1" si="50"/>
        <v>0</v>
      </c>
      <c r="CO59" s="21">
        <f t="shared" ca="1" si="50"/>
        <v>0</v>
      </c>
      <c r="CP59" s="22">
        <f t="shared" ca="1" si="27"/>
        <v>174336363.53549999</v>
      </c>
      <c r="CQ59" s="21">
        <f t="shared" ca="1" si="47"/>
        <v>0</v>
      </c>
      <c r="CR59" s="21">
        <f t="shared" ca="1" si="47"/>
        <v>174336363.53549999</v>
      </c>
      <c r="CS59" s="21">
        <f t="shared" ca="1" si="47"/>
        <v>0</v>
      </c>
      <c r="CT59" s="21">
        <f t="shared" ca="1" si="47"/>
        <v>0</v>
      </c>
      <c r="CU59" s="21">
        <f t="shared" ca="1" si="47"/>
        <v>0</v>
      </c>
      <c r="CV59" s="22">
        <f t="shared" ca="1" si="51"/>
        <v>174336363.53549999</v>
      </c>
    </row>
    <row r="60" spans="1:100" ht="12.75" customHeight="1" x14ac:dyDescent="0.3">
      <c r="A60" s="64" t="s">
        <v>254</v>
      </c>
      <c r="B60" s="20">
        <v>3002</v>
      </c>
      <c r="C60" s="65" t="s">
        <v>246</v>
      </c>
      <c r="D60" s="22">
        <f t="shared" ca="1" si="24"/>
        <v>0</v>
      </c>
      <c r="E60" s="21">
        <f t="shared" ca="1" si="44"/>
        <v>0</v>
      </c>
      <c r="F60" s="21">
        <f t="shared" ca="1" si="44"/>
        <v>0</v>
      </c>
      <c r="G60" s="21">
        <f t="shared" ca="1" si="44"/>
        <v>0</v>
      </c>
      <c r="H60" s="21">
        <f t="shared" ca="1" si="44"/>
        <v>0</v>
      </c>
      <c r="I60" s="21">
        <f t="shared" ca="1" si="44"/>
        <v>0</v>
      </c>
      <c r="J60" s="21">
        <f t="shared" ca="1" si="44"/>
        <v>0</v>
      </c>
      <c r="K60" s="21">
        <f t="shared" ca="1" si="44"/>
        <v>0</v>
      </c>
      <c r="L60" s="21">
        <f t="shared" ca="1" si="44"/>
        <v>0</v>
      </c>
      <c r="M60" s="21">
        <f t="shared" ca="1" si="44"/>
        <v>0</v>
      </c>
      <c r="N60" s="21">
        <f t="shared" ca="1" si="44"/>
        <v>0</v>
      </c>
      <c r="O60" s="21">
        <f t="shared" ca="1" si="41"/>
        <v>0</v>
      </c>
      <c r="P60" s="21">
        <f t="shared" ca="1" si="41"/>
        <v>0</v>
      </c>
      <c r="Q60" s="21">
        <f t="shared" ca="1" si="41"/>
        <v>0</v>
      </c>
      <c r="R60" s="21">
        <f t="shared" ca="1" si="41"/>
        <v>0</v>
      </c>
      <c r="S60" s="21">
        <f t="shared" ca="1" si="41"/>
        <v>0</v>
      </c>
      <c r="T60" s="21">
        <f t="shared" ca="1" si="41"/>
        <v>0</v>
      </c>
      <c r="U60" s="21">
        <f t="shared" ca="1" si="41"/>
        <v>0</v>
      </c>
      <c r="V60" s="21">
        <f t="shared" ca="1" si="41"/>
        <v>0</v>
      </c>
      <c r="W60" s="21">
        <f t="shared" ca="1" si="41"/>
        <v>0</v>
      </c>
      <c r="X60" s="21">
        <f t="shared" ca="1" si="41"/>
        <v>0</v>
      </c>
      <c r="Y60" s="21">
        <f t="shared" ca="1" si="41"/>
        <v>0</v>
      </c>
      <c r="Z60" s="21">
        <f t="shared" ca="1" si="41"/>
        <v>0</v>
      </c>
      <c r="AA60" s="21">
        <f t="shared" ca="1" si="41"/>
        <v>0</v>
      </c>
      <c r="AB60" s="21">
        <f t="shared" ca="1" si="41"/>
        <v>0</v>
      </c>
      <c r="AC60" s="21">
        <f t="shared" ca="1" si="41"/>
        <v>0</v>
      </c>
      <c r="AD60" s="21">
        <f t="shared" ca="1" si="41"/>
        <v>0</v>
      </c>
      <c r="AE60" s="21">
        <f t="shared" ca="1" si="45"/>
        <v>0</v>
      </c>
      <c r="AF60" s="21">
        <f t="shared" ca="1" si="45"/>
        <v>0</v>
      </c>
      <c r="AG60" s="21">
        <f t="shared" ca="1" si="45"/>
        <v>0</v>
      </c>
      <c r="AH60" s="21">
        <f t="shared" ca="1" si="45"/>
        <v>0</v>
      </c>
      <c r="AI60" s="21">
        <f t="shared" ca="1" si="45"/>
        <v>0</v>
      </c>
      <c r="AJ60" s="21">
        <f t="shared" ca="1" si="45"/>
        <v>0</v>
      </c>
      <c r="AK60" s="21">
        <f t="shared" ca="1" si="45"/>
        <v>0</v>
      </c>
      <c r="AL60" s="21">
        <f t="shared" ca="1" si="45"/>
        <v>0</v>
      </c>
      <c r="AM60" s="21">
        <f t="shared" ca="1" si="45"/>
        <v>0</v>
      </c>
      <c r="AN60" s="21">
        <f t="shared" ca="1" si="45"/>
        <v>0</v>
      </c>
      <c r="AO60" s="21">
        <f t="shared" ca="1" si="45"/>
        <v>0</v>
      </c>
      <c r="AP60" s="21">
        <f t="shared" ca="1" si="45"/>
        <v>0</v>
      </c>
      <c r="AQ60" s="21">
        <f t="shared" ca="1" si="45"/>
        <v>0</v>
      </c>
      <c r="AR60" s="21">
        <f t="shared" ca="1" si="45"/>
        <v>0</v>
      </c>
      <c r="AS60" s="21">
        <f t="shared" ca="1" si="42"/>
        <v>0</v>
      </c>
      <c r="AT60" s="21">
        <f t="shared" ca="1" si="42"/>
        <v>0</v>
      </c>
      <c r="AU60" s="21">
        <f t="shared" ca="1" si="42"/>
        <v>0</v>
      </c>
      <c r="AV60" s="21">
        <f t="shared" ca="1" si="42"/>
        <v>0</v>
      </c>
      <c r="AW60" s="21">
        <f t="shared" ca="1" si="42"/>
        <v>0</v>
      </c>
      <c r="AX60" s="21">
        <f t="shared" ca="1" si="42"/>
        <v>0</v>
      </c>
      <c r="AY60" s="21">
        <f t="shared" ca="1" si="42"/>
        <v>0</v>
      </c>
      <c r="AZ60" s="21">
        <f t="shared" ca="1" si="42"/>
        <v>0</v>
      </c>
      <c r="BA60" s="21">
        <f t="shared" ca="1" si="40"/>
        <v>0</v>
      </c>
      <c r="BB60" s="21">
        <f t="shared" ca="1" si="40"/>
        <v>0</v>
      </c>
      <c r="BC60" s="21">
        <f t="shared" ca="1" si="40"/>
        <v>0</v>
      </c>
      <c r="BD60" s="21">
        <f t="shared" ca="1" si="40"/>
        <v>1036861.81</v>
      </c>
      <c r="BE60" s="21">
        <f t="shared" ca="1" si="40"/>
        <v>0</v>
      </c>
      <c r="BF60" s="21">
        <f t="shared" ca="1" si="40"/>
        <v>0</v>
      </c>
      <c r="BG60" s="21">
        <f t="shared" ca="1" si="40"/>
        <v>0</v>
      </c>
      <c r="BH60" s="21">
        <f t="shared" ca="1" si="40"/>
        <v>0</v>
      </c>
      <c r="BI60" s="21">
        <f t="shared" ca="1" si="40"/>
        <v>0</v>
      </c>
      <c r="BJ60" s="21">
        <f t="shared" ca="1" si="40"/>
        <v>0</v>
      </c>
      <c r="BK60" s="21">
        <f t="shared" ca="1" si="40"/>
        <v>0</v>
      </c>
      <c r="BL60" s="21">
        <f t="shared" ca="1" si="40"/>
        <v>0</v>
      </c>
      <c r="BM60" s="21">
        <f t="shared" ca="1" si="40"/>
        <v>0</v>
      </c>
      <c r="BN60" s="21">
        <f t="shared" ca="1" si="40"/>
        <v>0</v>
      </c>
      <c r="BO60" s="21">
        <f t="shared" ca="1" si="40"/>
        <v>0</v>
      </c>
      <c r="BP60" s="21">
        <f t="shared" ca="1" si="40"/>
        <v>0</v>
      </c>
      <c r="BQ60" s="21">
        <f t="shared" ca="1" si="46"/>
        <v>0</v>
      </c>
      <c r="BR60" s="21">
        <f t="shared" ca="1" si="46"/>
        <v>0</v>
      </c>
      <c r="BS60" s="21">
        <f t="shared" ca="1" si="46"/>
        <v>0</v>
      </c>
      <c r="BT60" s="21">
        <f t="shared" ca="1" si="46"/>
        <v>0</v>
      </c>
      <c r="BU60" s="21">
        <f t="shared" ca="1" si="46"/>
        <v>0</v>
      </c>
      <c r="BV60" s="21">
        <f t="shared" ca="1" si="46"/>
        <v>0</v>
      </c>
      <c r="BW60" s="21">
        <f t="shared" ca="1" si="46"/>
        <v>0</v>
      </c>
      <c r="BX60" s="21">
        <f t="shared" ca="1" si="46"/>
        <v>0</v>
      </c>
      <c r="BY60" s="21">
        <f t="shared" ca="1" si="46"/>
        <v>0</v>
      </c>
      <c r="BZ60" s="21">
        <f t="shared" ca="1" si="46"/>
        <v>0</v>
      </c>
      <c r="CA60" s="21">
        <f t="shared" ca="1" si="46"/>
        <v>0</v>
      </c>
      <c r="CB60" s="21">
        <f t="shared" ca="1" si="46"/>
        <v>0</v>
      </c>
      <c r="CC60" s="21">
        <f t="shared" ca="1" si="46"/>
        <v>0</v>
      </c>
      <c r="CD60" s="21">
        <f t="shared" ca="1" si="46"/>
        <v>0</v>
      </c>
      <c r="CE60" s="21">
        <f t="shared" ca="1" si="46"/>
        <v>0</v>
      </c>
      <c r="CF60" s="21">
        <f t="shared" ca="1" si="46"/>
        <v>0</v>
      </c>
      <c r="CG60" s="21">
        <f t="shared" ca="1" si="43"/>
        <v>0</v>
      </c>
      <c r="CH60" s="21">
        <f t="shared" ca="1" si="43"/>
        <v>0</v>
      </c>
      <c r="CI60" s="21">
        <f t="shared" ca="1" si="43"/>
        <v>0</v>
      </c>
      <c r="CJ60" s="22">
        <f t="shared" ca="1" si="25"/>
        <v>0</v>
      </c>
      <c r="CK60" s="21">
        <f t="shared" ca="1" si="49"/>
        <v>0</v>
      </c>
      <c r="CL60" s="21">
        <f t="shared" ca="1" si="49"/>
        <v>0</v>
      </c>
      <c r="CM60" s="22">
        <f t="shared" ca="1" si="26"/>
        <v>0</v>
      </c>
      <c r="CN60" s="21">
        <f t="shared" ca="1" si="50"/>
        <v>0</v>
      </c>
      <c r="CO60" s="21">
        <f t="shared" ca="1" si="50"/>
        <v>0</v>
      </c>
      <c r="CP60" s="22">
        <f t="shared" ca="1" si="27"/>
        <v>0</v>
      </c>
      <c r="CQ60" s="21">
        <f t="shared" ca="1" si="47"/>
        <v>0</v>
      </c>
      <c r="CR60" s="21">
        <f t="shared" ca="1" si="47"/>
        <v>0</v>
      </c>
      <c r="CS60" s="21">
        <f t="shared" ca="1" si="47"/>
        <v>0</v>
      </c>
      <c r="CT60" s="21">
        <f t="shared" ca="1" si="47"/>
        <v>0</v>
      </c>
      <c r="CU60" s="21">
        <f t="shared" ca="1" si="47"/>
        <v>0</v>
      </c>
      <c r="CV60" s="22">
        <f t="shared" ca="1" si="51"/>
        <v>1036861.81</v>
      </c>
    </row>
    <row r="61" spans="1:100" ht="12.75" customHeight="1" x14ac:dyDescent="0.3">
      <c r="A61" s="64" t="s">
        <v>256</v>
      </c>
      <c r="B61" s="20">
        <v>3003</v>
      </c>
      <c r="C61" s="65" t="s">
        <v>246</v>
      </c>
      <c r="D61" s="22">
        <f t="shared" ca="1" si="24"/>
        <v>0</v>
      </c>
      <c r="E61" s="21">
        <f t="shared" ca="1" si="44"/>
        <v>0</v>
      </c>
      <c r="F61" s="21">
        <f t="shared" ca="1" si="44"/>
        <v>0</v>
      </c>
      <c r="G61" s="21">
        <f t="shared" ca="1" si="44"/>
        <v>0</v>
      </c>
      <c r="H61" s="21">
        <f t="shared" ca="1" si="44"/>
        <v>0</v>
      </c>
      <c r="I61" s="21">
        <f t="shared" ca="1" si="44"/>
        <v>0</v>
      </c>
      <c r="J61" s="21">
        <f t="shared" ca="1" si="44"/>
        <v>0</v>
      </c>
      <c r="K61" s="21">
        <f t="shared" ca="1" si="44"/>
        <v>0</v>
      </c>
      <c r="L61" s="21">
        <f t="shared" ca="1" si="44"/>
        <v>0</v>
      </c>
      <c r="M61" s="21">
        <f t="shared" ca="1" si="44"/>
        <v>0</v>
      </c>
      <c r="N61" s="21">
        <f t="shared" ca="1" si="44"/>
        <v>0</v>
      </c>
      <c r="O61" s="21">
        <f t="shared" ca="1" si="41"/>
        <v>0</v>
      </c>
      <c r="P61" s="21">
        <f t="shared" ca="1" si="41"/>
        <v>0</v>
      </c>
      <c r="Q61" s="21">
        <f t="shared" ca="1" si="41"/>
        <v>0</v>
      </c>
      <c r="R61" s="21">
        <f t="shared" ca="1" si="41"/>
        <v>0</v>
      </c>
      <c r="S61" s="21">
        <f t="shared" ca="1" si="41"/>
        <v>0</v>
      </c>
      <c r="T61" s="21">
        <f t="shared" ca="1" si="41"/>
        <v>0</v>
      </c>
      <c r="U61" s="21">
        <f t="shared" ca="1" si="41"/>
        <v>0</v>
      </c>
      <c r="V61" s="21">
        <f t="shared" ca="1" si="41"/>
        <v>0</v>
      </c>
      <c r="W61" s="21">
        <f t="shared" ca="1" si="41"/>
        <v>0</v>
      </c>
      <c r="X61" s="21">
        <f t="shared" ca="1" si="41"/>
        <v>0</v>
      </c>
      <c r="Y61" s="21">
        <f t="shared" ca="1" si="41"/>
        <v>0</v>
      </c>
      <c r="Z61" s="21">
        <f t="shared" ca="1" si="41"/>
        <v>0</v>
      </c>
      <c r="AA61" s="21">
        <f t="shared" ca="1" si="41"/>
        <v>0</v>
      </c>
      <c r="AB61" s="21">
        <f t="shared" ca="1" si="41"/>
        <v>0</v>
      </c>
      <c r="AC61" s="21">
        <f t="shared" ca="1" si="41"/>
        <v>0</v>
      </c>
      <c r="AD61" s="21">
        <f t="shared" ca="1" si="41"/>
        <v>0</v>
      </c>
      <c r="AE61" s="21">
        <f t="shared" ca="1" si="45"/>
        <v>0</v>
      </c>
      <c r="AF61" s="21">
        <f t="shared" ca="1" si="45"/>
        <v>0</v>
      </c>
      <c r="AG61" s="21">
        <f t="shared" ca="1" si="45"/>
        <v>0</v>
      </c>
      <c r="AH61" s="21">
        <f t="shared" ca="1" si="45"/>
        <v>0</v>
      </c>
      <c r="AI61" s="21">
        <f t="shared" ca="1" si="45"/>
        <v>0</v>
      </c>
      <c r="AJ61" s="21">
        <f t="shared" ca="1" si="45"/>
        <v>0</v>
      </c>
      <c r="AK61" s="21">
        <f t="shared" ca="1" si="45"/>
        <v>0</v>
      </c>
      <c r="AL61" s="21">
        <f t="shared" ca="1" si="45"/>
        <v>0</v>
      </c>
      <c r="AM61" s="21">
        <f t="shared" ca="1" si="45"/>
        <v>0</v>
      </c>
      <c r="AN61" s="21">
        <f t="shared" ca="1" si="45"/>
        <v>0</v>
      </c>
      <c r="AO61" s="21">
        <f t="shared" ca="1" si="45"/>
        <v>0</v>
      </c>
      <c r="AP61" s="21">
        <f t="shared" ca="1" si="45"/>
        <v>0</v>
      </c>
      <c r="AQ61" s="21">
        <f t="shared" ca="1" si="45"/>
        <v>0</v>
      </c>
      <c r="AR61" s="21">
        <f t="shared" ca="1" si="45"/>
        <v>0</v>
      </c>
      <c r="AS61" s="21">
        <f t="shared" ca="1" si="42"/>
        <v>0</v>
      </c>
      <c r="AT61" s="21">
        <f t="shared" ca="1" si="42"/>
        <v>0</v>
      </c>
      <c r="AU61" s="21">
        <f t="shared" ca="1" si="42"/>
        <v>0</v>
      </c>
      <c r="AV61" s="21">
        <f t="shared" ca="1" si="42"/>
        <v>0</v>
      </c>
      <c r="AW61" s="21">
        <f t="shared" ca="1" si="42"/>
        <v>0</v>
      </c>
      <c r="AX61" s="21">
        <f t="shared" ca="1" si="42"/>
        <v>0</v>
      </c>
      <c r="AY61" s="21">
        <f t="shared" ca="1" si="42"/>
        <v>0</v>
      </c>
      <c r="AZ61" s="21">
        <f t="shared" ca="1" si="42"/>
        <v>0</v>
      </c>
      <c r="BA61" s="21">
        <f t="shared" ca="1" si="40"/>
        <v>0</v>
      </c>
      <c r="BB61" s="21">
        <f t="shared" ca="1" si="40"/>
        <v>0</v>
      </c>
      <c r="BC61" s="21">
        <f t="shared" ca="1" si="40"/>
        <v>0</v>
      </c>
      <c r="BD61" s="21">
        <f t="shared" ca="1" si="40"/>
        <v>2722.19</v>
      </c>
      <c r="BE61" s="21">
        <f t="shared" ca="1" si="40"/>
        <v>0</v>
      </c>
      <c r="BF61" s="21">
        <f t="shared" ca="1" si="40"/>
        <v>0</v>
      </c>
      <c r="BG61" s="21">
        <f t="shared" ca="1" si="40"/>
        <v>0</v>
      </c>
      <c r="BH61" s="21">
        <f t="shared" ca="1" si="40"/>
        <v>0</v>
      </c>
      <c r="BI61" s="21">
        <f t="shared" ca="1" si="40"/>
        <v>0</v>
      </c>
      <c r="BJ61" s="21">
        <f t="shared" ca="1" si="40"/>
        <v>0</v>
      </c>
      <c r="BK61" s="21">
        <f t="shared" ca="1" si="40"/>
        <v>0</v>
      </c>
      <c r="BL61" s="21">
        <f t="shared" ca="1" si="40"/>
        <v>0</v>
      </c>
      <c r="BM61" s="21">
        <f t="shared" ca="1" si="40"/>
        <v>0</v>
      </c>
      <c r="BN61" s="21">
        <f t="shared" ca="1" si="40"/>
        <v>0</v>
      </c>
      <c r="BO61" s="21">
        <f t="shared" ca="1" si="40"/>
        <v>0</v>
      </c>
      <c r="BP61" s="21">
        <f t="shared" ca="1" si="40"/>
        <v>0</v>
      </c>
      <c r="BQ61" s="21">
        <f t="shared" ca="1" si="46"/>
        <v>0</v>
      </c>
      <c r="BR61" s="21">
        <f t="shared" ca="1" si="46"/>
        <v>0</v>
      </c>
      <c r="BS61" s="21">
        <f t="shared" ca="1" si="46"/>
        <v>0</v>
      </c>
      <c r="BT61" s="21">
        <f t="shared" ca="1" si="46"/>
        <v>0</v>
      </c>
      <c r="BU61" s="21">
        <f t="shared" ca="1" si="46"/>
        <v>0</v>
      </c>
      <c r="BV61" s="21">
        <f t="shared" ca="1" si="46"/>
        <v>0</v>
      </c>
      <c r="BW61" s="21">
        <f t="shared" ca="1" si="46"/>
        <v>0</v>
      </c>
      <c r="BX61" s="21">
        <f t="shared" ca="1" si="46"/>
        <v>0</v>
      </c>
      <c r="BY61" s="21">
        <f t="shared" ca="1" si="46"/>
        <v>0</v>
      </c>
      <c r="BZ61" s="21">
        <f t="shared" ca="1" si="46"/>
        <v>0</v>
      </c>
      <c r="CA61" s="21">
        <f t="shared" ca="1" si="46"/>
        <v>0</v>
      </c>
      <c r="CB61" s="21">
        <f t="shared" ca="1" si="46"/>
        <v>0</v>
      </c>
      <c r="CC61" s="21">
        <f t="shared" ca="1" si="46"/>
        <v>0</v>
      </c>
      <c r="CD61" s="21">
        <f t="shared" ca="1" si="46"/>
        <v>0</v>
      </c>
      <c r="CE61" s="21">
        <f t="shared" ca="1" si="46"/>
        <v>0</v>
      </c>
      <c r="CF61" s="21">
        <f t="shared" ca="1" si="46"/>
        <v>0</v>
      </c>
      <c r="CG61" s="21">
        <f t="shared" ca="1" si="43"/>
        <v>0</v>
      </c>
      <c r="CH61" s="21">
        <f t="shared" ca="1" si="43"/>
        <v>0</v>
      </c>
      <c r="CI61" s="21">
        <f t="shared" ca="1" si="43"/>
        <v>0</v>
      </c>
      <c r="CJ61" s="22">
        <f t="shared" ca="1" si="25"/>
        <v>0</v>
      </c>
      <c r="CK61" s="21">
        <f t="shared" ca="1" si="49"/>
        <v>0</v>
      </c>
      <c r="CL61" s="21">
        <f t="shared" ca="1" si="49"/>
        <v>0</v>
      </c>
      <c r="CM61" s="22">
        <f t="shared" ca="1" si="26"/>
        <v>0</v>
      </c>
      <c r="CN61" s="21">
        <f t="shared" ca="1" si="50"/>
        <v>0</v>
      </c>
      <c r="CO61" s="21">
        <f t="shared" ca="1" si="50"/>
        <v>0</v>
      </c>
      <c r="CP61" s="22">
        <f t="shared" ca="1" si="27"/>
        <v>0</v>
      </c>
      <c r="CQ61" s="21">
        <f t="shared" ca="1" si="47"/>
        <v>0</v>
      </c>
      <c r="CR61" s="21">
        <f t="shared" ca="1" si="47"/>
        <v>0</v>
      </c>
      <c r="CS61" s="21">
        <f t="shared" ca="1" si="47"/>
        <v>0</v>
      </c>
      <c r="CT61" s="21">
        <f t="shared" ca="1" si="47"/>
        <v>0</v>
      </c>
      <c r="CU61" s="21">
        <f t="shared" ca="1" si="47"/>
        <v>0</v>
      </c>
      <c r="CV61" s="22">
        <f t="shared" ca="1" si="51"/>
        <v>2722.19</v>
      </c>
    </row>
    <row r="62" spans="1:100" ht="12.75" customHeight="1" x14ac:dyDescent="0.3">
      <c r="A62" s="64" t="s">
        <v>258</v>
      </c>
      <c r="B62" s="20">
        <v>3004</v>
      </c>
      <c r="C62" s="65" t="s">
        <v>246</v>
      </c>
      <c r="D62" s="22">
        <f t="shared" ca="1" si="24"/>
        <v>0</v>
      </c>
      <c r="E62" s="21">
        <f t="shared" ca="1" si="44"/>
        <v>0</v>
      </c>
      <c r="F62" s="21">
        <f t="shared" ca="1" si="44"/>
        <v>0</v>
      </c>
      <c r="G62" s="21">
        <f t="shared" ca="1" si="44"/>
        <v>0</v>
      </c>
      <c r="H62" s="21">
        <f t="shared" ca="1" si="44"/>
        <v>0</v>
      </c>
      <c r="I62" s="21">
        <f t="shared" ca="1" si="44"/>
        <v>0</v>
      </c>
      <c r="J62" s="21">
        <f t="shared" ca="1" si="44"/>
        <v>0</v>
      </c>
      <c r="K62" s="21">
        <f t="shared" ca="1" si="44"/>
        <v>0</v>
      </c>
      <c r="L62" s="21">
        <f t="shared" ca="1" si="44"/>
        <v>0</v>
      </c>
      <c r="M62" s="21">
        <f t="shared" ca="1" si="44"/>
        <v>0</v>
      </c>
      <c r="N62" s="21">
        <f t="shared" ca="1" si="44"/>
        <v>0</v>
      </c>
      <c r="O62" s="21">
        <f t="shared" ca="1" si="41"/>
        <v>0</v>
      </c>
      <c r="P62" s="21">
        <f t="shared" ca="1" si="41"/>
        <v>0</v>
      </c>
      <c r="Q62" s="21">
        <f t="shared" ca="1" si="41"/>
        <v>0</v>
      </c>
      <c r="R62" s="21">
        <f t="shared" ca="1" si="41"/>
        <v>0</v>
      </c>
      <c r="S62" s="21">
        <f t="shared" ca="1" si="41"/>
        <v>0</v>
      </c>
      <c r="T62" s="21">
        <f t="shared" ca="1" si="41"/>
        <v>0</v>
      </c>
      <c r="U62" s="21">
        <f t="shared" ca="1" si="41"/>
        <v>0</v>
      </c>
      <c r="V62" s="21">
        <f t="shared" ca="1" si="41"/>
        <v>0</v>
      </c>
      <c r="W62" s="21">
        <f t="shared" ca="1" si="41"/>
        <v>0</v>
      </c>
      <c r="X62" s="21">
        <f t="shared" ca="1" si="41"/>
        <v>0</v>
      </c>
      <c r="Y62" s="21">
        <f t="shared" ca="1" si="41"/>
        <v>0</v>
      </c>
      <c r="Z62" s="21">
        <f t="shared" ca="1" si="41"/>
        <v>0</v>
      </c>
      <c r="AA62" s="21">
        <f t="shared" ca="1" si="41"/>
        <v>0</v>
      </c>
      <c r="AB62" s="21">
        <f t="shared" ca="1" si="41"/>
        <v>0</v>
      </c>
      <c r="AC62" s="21">
        <f t="shared" ca="1" si="41"/>
        <v>0</v>
      </c>
      <c r="AD62" s="21">
        <f t="shared" ca="1" si="41"/>
        <v>0</v>
      </c>
      <c r="AE62" s="21">
        <f t="shared" ca="1" si="45"/>
        <v>0</v>
      </c>
      <c r="AF62" s="21">
        <f t="shared" ca="1" si="45"/>
        <v>0</v>
      </c>
      <c r="AG62" s="21">
        <f t="shared" ca="1" si="45"/>
        <v>0</v>
      </c>
      <c r="AH62" s="21">
        <f t="shared" ca="1" si="45"/>
        <v>0</v>
      </c>
      <c r="AI62" s="21">
        <f t="shared" ca="1" si="45"/>
        <v>0</v>
      </c>
      <c r="AJ62" s="21">
        <f t="shared" ca="1" si="45"/>
        <v>0</v>
      </c>
      <c r="AK62" s="21">
        <f t="shared" ca="1" si="45"/>
        <v>0</v>
      </c>
      <c r="AL62" s="21">
        <f t="shared" ca="1" si="45"/>
        <v>0</v>
      </c>
      <c r="AM62" s="21">
        <f t="shared" ca="1" si="45"/>
        <v>0</v>
      </c>
      <c r="AN62" s="21">
        <f t="shared" ca="1" si="45"/>
        <v>0</v>
      </c>
      <c r="AO62" s="21">
        <f t="shared" ca="1" si="45"/>
        <v>0</v>
      </c>
      <c r="AP62" s="21">
        <f t="shared" ca="1" si="45"/>
        <v>0</v>
      </c>
      <c r="AQ62" s="21">
        <f t="shared" ca="1" si="45"/>
        <v>0</v>
      </c>
      <c r="AR62" s="21">
        <f t="shared" ca="1" si="45"/>
        <v>0</v>
      </c>
      <c r="AS62" s="21">
        <f t="shared" ca="1" si="42"/>
        <v>0</v>
      </c>
      <c r="AT62" s="21">
        <f t="shared" ca="1" si="42"/>
        <v>0</v>
      </c>
      <c r="AU62" s="21">
        <f t="shared" ca="1" si="42"/>
        <v>0</v>
      </c>
      <c r="AV62" s="21">
        <f t="shared" ca="1" si="42"/>
        <v>0</v>
      </c>
      <c r="AW62" s="21">
        <f t="shared" ca="1" si="42"/>
        <v>0</v>
      </c>
      <c r="AX62" s="21">
        <f t="shared" ca="1" si="42"/>
        <v>0</v>
      </c>
      <c r="AY62" s="21">
        <f t="shared" ca="1" si="42"/>
        <v>0</v>
      </c>
      <c r="AZ62" s="21">
        <f t="shared" ca="1" si="42"/>
        <v>0</v>
      </c>
      <c r="BA62" s="21">
        <f t="shared" ca="1" si="40"/>
        <v>0</v>
      </c>
      <c r="BB62" s="21">
        <f t="shared" ca="1" si="40"/>
        <v>0</v>
      </c>
      <c r="BC62" s="21">
        <f t="shared" ca="1" si="40"/>
        <v>0</v>
      </c>
      <c r="BD62" s="21">
        <f t="shared" ca="1" si="40"/>
        <v>260472.47999999972</v>
      </c>
      <c r="BE62" s="21">
        <f t="shared" ca="1" si="40"/>
        <v>0</v>
      </c>
      <c r="BF62" s="21">
        <f t="shared" ca="1" si="40"/>
        <v>0</v>
      </c>
      <c r="BG62" s="21">
        <f t="shared" ca="1" si="40"/>
        <v>0</v>
      </c>
      <c r="BH62" s="21">
        <f t="shared" ca="1" si="40"/>
        <v>0</v>
      </c>
      <c r="BI62" s="21">
        <f t="shared" ca="1" si="40"/>
        <v>0</v>
      </c>
      <c r="BJ62" s="21">
        <f t="shared" ca="1" si="40"/>
        <v>0</v>
      </c>
      <c r="BK62" s="21">
        <f t="shared" ca="1" si="40"/>
        <v>0</v>
      </c>
      <c r="BL62" s="21">
        <f t="shared" ca="1" si="40"/>
        <v>0</v>
      </c>
      <c r="BM62" s="21">
        <f t="shared" ca="1" si="40"/>
        <v>0</v>
      </c>
      <c r="BN62" s="21">
        <f t="shared" ca="1" si="40"/>
        <v>0</v>
      </c>
      <c r="BO62" s="21">
        <f t="shared" ca="1" si="40"/>
        <v>0</v>
      </c>
      <c r="BP62" s="21">
        <f t="shared" ca="1" si="40"/>
        <v>0</v>
      </c>
      <c r="BQ62" s="21">
        <f t="shared" ca="1" si="46"/>
        <v>0</v>
      </c>
      <c r="BR62" s="21">
        <f t="shared" ca="1" si="46"/>
        <v>0</v>
      </c>
      <c r="BS62" s="21">
        <f t="shared" ca="1" si="46"/>
        <v>0</v>
      </c>
      <c r="BT62" s="21">
        <f t="shared" ca="1" si="46"/>
        <v>0</v>
      </c>
      <c r="BU62" s="21">
        <f t="shared" ca="1" si="46"/>
        <v>0</v>
      </c>
      <c r="BV62" s="21">
        <f t="shared" ca="1" si="46"/>
        <v>0</v>
      </c>
      <c r="BW62" s="21">
        <f t="shared" ca="1" si="46"/>
        <v>0</v>
      </c>
      <c r="BX62" s="21">
        <f t="shared" ca="1" si="46"/>
        <v>0</v>
      </c>
      <c r="BY62" s="21">
        <f t="shared" ca="1" si="46"/>
        <v>0</v>
      </c>
      <c r="BZ62" s="21">
        <f t="shared" ca="1" si="46"/>
        <v>0</v>
      </c>
      <c r="CA62" s="21">
        <f t="shared" ca="1" si="46"/>
        <v>0</v>
      </c>
      <c r="CB62" s="21">
        <f t="shared" ca="1" si="46"/>
        <v>0</v>
      </c>
      <c r="CC62" s="21">
        <f t="shared" ca="1" si="46"/>
        <v>0</v>
      </c>
      <c r="CD62" s="21">
        <f t="shared" ca="1" si="46"/>
        <v>0</v>
      </c>
      <c r="CE62" s="21">
        <f t="shared" ca="1" si="46"/>
        <v>0</v>
      </c>
      <c r="CF62" s="21">
        <f t="shared" ca="1" si="46"/>
        <v>0</v>
      </c>
      <c r="CG62" s="21">
        <f t="shared" ca="1" si="43"/>
        <v>0</v>
      </c>
      <c r="CH62" s="21">
        <f t="shared" ca="1" si="43"/>
        <v>0</v>
      </c>
      <c r="CI62" s="21">
        <f t="shared" ca="1" si="43"/>
        <v>0</v>
      </c>
      <c r="CJ62" s="22">
        <f t="shared" ca="1" si="25"/>
        <v>0</v>
      </c>
      <c r="CK62" s="21">
        <f t="shared" ca="1" si="49"/>
        <v>0</v>
      </c>
      <c r="CL62" s="21">
        <f t="shared" ca="1" si="49"/>
        <v>0</v>
      </c>
      <c r="CM62" s="22">
        <f t="shared" ca="1" si="26"/>
        <v>0</v>
      </c>
      <c r="CN62" s="21">
        <f t="shared" ca="1" si="50"/>
        <v>0</v>
      </c>
      <c r="CO62" s="21">
        <f t="shared" ca="1" si="50"/>
        <v>0</v>
      </c>
      <c r="CP62" s="22">
        <f t="shared" ca="1" si="27"/>
        <v>0</v>
      </c>
      <c r="CQ62" s="21">
        <f t="shared" ca="1" si="47"/>
        <v>0</v>
      </c>
      <c r="CR62" s="21">
        <f t="shared" ca="1" si="47"/>
        <v>0</v>
      </c>
      <c r="CS62" s="21">
        <f t="shared" ca="1" si="47"/>
        <v>0</v>
      </c>
      <c r="CT62" s="21">
        <f t="shared" ca="1" si="47"/>
        <v>0</v>
      </c>
      <c r="CU62" s="21">
        <f t="shared" ca="1" si="47"/>
        <v>0</v>
      </c>
      <c r="CV62" s="22">
        <f t="shared" ca="1" si="51"/>
        <v>260472.47999999972</v>
      </c>
    </row>
    <row r="63" spans="1:100" ht="12.75" customHeight="1" x14ac:dyDescent="0.3">
      <c r="A63" s="64" t="s">
        <v>260</v>
      </c>
      <c r="B63" s="20">
        <v>3005</v>
      </c>
      <c r="C63" s="65" t="s">
        <v>246</v>
      </c>
      <c r="D63" s="22">
        <f t="shared" ca="1" si="24"/>
        <v>0</v>
      </c>
      <c r="E63" s="21">
        <f t="shared" ca="1" si="44"/>
        <v>0</v>
      </c>
      <c r="F63" s="21">
        <f t="shared" ca="1" si="44"/>
        <v>0</v>
      </c>
      <c r="G63" s="21">
        <f t="shared" ca="1" si="44"/>
        <v>0</v>
      </c>
      <c r="H63" s="21">
        <f t="shared" ca="1" si="44"/>
        <v>0</v>
      </c>
      <c r="I63" s="21">
        <f t="shared" ca="1" si="44"/>
        <v>0</v>
      </c>
      <c r="J63" s="21">
        <f t="shared" ca="1" si="44"/>
        <v>0</v>
      </c>
      <c r="K63" s="21">
        <f t="shared" ca="1" si="44"/>
        <v>0</v>
      </c>
      <c r="L63" s="21">
        <f t="shared" ca="1" si="44"/>
        <v>0</v>
      </c>
      <c r="M63" s="21">
        <f t="shared" ca="1" si="44"/>
        <v>0</v>
      </c>
      <c r="N63" s="21">
        <f t="shared" ca="1" si="44"/>
        <v>0</v>
      </c>
      <c r="O63" s="21">
        <f t="shared" ca="1" si="41"/>
        <v>0</v>
      </c>
      <c r="P63" s="21">
        <f t="shared" ca="1" si="41"/>
        <v>0</v>
      </c>
      <c r="Q63" s="21">
        <f t="shared" ca="1" si="41"/>
        <v>0</v>
      </c>
      <c r="R63" s="21">
        <f t="shared" ca="1" si="41"/>
        <v>0</v>
      </c>
      <c r="S63" s="21">
        <f t="shared" ca="1" si="41"/>
        <v>0</v>
      </c>
      <c r="T63" s="21">
        <f t="shared" ca="1" si="41"/>
        <v>0</v>
      </c>
      <c r="U63" s="21">
        <f t="shared" ca="1" si="41"/>
        <v>0</v>
      </c>
      <c r="V63" s="21">
        <f t="shared" ca="1" si="41"/>
        <v>0</v>
      </c>
      <c r="W63" s="21">
        <f t="shared" ca="1" si="41"/>
        <v>0</v>
      </c>
      <c r="X63" s="21">
        <f t="shared" ca="1" si="41"/>
        <v>0</v>
      </c>
      <c r="Y63" s="21">
        <f t="shared" ca="1" si="41"/>
        <v>0</v>
      </c>
      <c r="Z63" s="21">
        <f t="shared" ca="1" si="41"/>
        <v>0</v>
      </c>
      <c r="AA63" s="21">
        <f t="shared" ca="1" si="41"/>
        <v>0</v>
      </c>
      <c r="AB63" s="21">
        <f t="shared" ca="1" si="41"/>
        <v>0</v>
      </c>
      <c r="AC63" s="21">
        <f t="shared" ca="1" si="41"/>
        <v>0</v>
      </c>
      <c r="AD63" s="21">
        <f t="shared" ca="1" si="41"/>
        <v>0</v>
      </c>
      <c r="AE63" s="21">
        <f t="shared" ca="1" si="45"/>
        <v>0</v>
      </c>
      <c r="AF63" s="21">
        <f t="shared" ca="1" si="45"/>
        <v>0</v>
      </c>
      <c r="AG63" s="21">
        <f t="shared" ca="1" si="45"/>
        <v>0</v>
      </c>
      <c r="AH63" s="21">
        <f t="shared" ca="1" si="45"/>
        <v>0</v>
      </c>
      <c r="AI63" s="21">
        <f t="shared" ca="1" si="45"/>
        <v>0</v>
      </c>
      <c r="AJ63" s="21">
        <f t="shared" ca="1" si="45"/>
        <v>0</v>
      </c>
      <c r="AK63" s="21">
        <f t="shared" ca="1" si="45"/>
        <v>0</v>
      </c>
      <c r="AL63" s="21">
        <f t="shared" ca="1" si="45"/>
        <v>0</v>
      </c>
      <c r="AM63" s="21">
        <f t="shared" ca="1" si="45"/>
        <v>0</v>
      </c>
      <c r="AN63" s="21">
        <f t="shared" ca="1" si="45"/>
        <v>0</v>
      </c>
      <c r="AO63" s="21">
        <f t="shared" ca="1" si="45"/>
        <v>0</v>
      </c>
      <c r="AP63" s="21">
        <f t="shared" ca="1" si="45"/>
        <v>0</v>
      </c>
      <c r="AQ63" s="21">
        <f t="shared" ca="1" si="45"/>
        <v>0</v>
      </c>
      <c r="AR63" s="21">
        <f t="shared" ca="1" si="45"/>
        <v>0</v>
      </c>
      <c r="AS63" s="21">
        <f t="shared" ca="1" si="42"/>
        <v>0</v>
      </c>
      <c r="AT63" s="21">
        <f t="shared" ca="1" si="42"/>
        <v>0</v>
      </c>
      <c r="AU63" s="21">
        <f t="shared" ca="1" si="42"/>
        <v>0</v>
      </c>
      <c r="AV63" s="21">
        <f t="shared" ca="1" si="42"/>
        <v>0</v>
      </c>
      <c r="AW63" s="21">
        <f t="shared" ca="1" si="42"/>
        <v>0</v>
      </c>
      <c r="AX63" s="21">
        <f t="shared" ca="1" si="42"/>
        <v>0</v>
      </c>
      <c r="AY63" s="21">
        <f t="shared" ca="1" si="42"/>
        <v>0</v>
      </c>
      <c r="AZ63" s="21">
        <f t="shared" ca="1" si="42"/>
        <v>0</v>
      </c>
      <c r="BA63" s="21">
        <f t="shared" ca="1" si="40"/>
        <v>0</v>
      </c>
      <c r="BB63" s="21">
        <f t="shared" ca="1" si="40"/>
        <v>0</v>
      </c>
      <c r="BC63" s="21">
        <f t="shared" ca="1" si="40"/>
        <v>0</v>
      </c>
      <c r="BD63" s="21">
        <f t="shared" ca="1" si="40"/>
        <v>0</v>
      </c>
      <c r="BE63" s="21">
        <f t="shared" ca="1" si="40"/>
        <v>0</v>
      </c>
      <c r="BF63" s="21">
        <f t="shared" ca="1" si="40"/>
        <v>0</v>
      </c>
      <c r="BG63" s="21">
        <f t="shared" ca="1" si="40"/>
        <v>0</v>
      </c>
      <c r="BH63" s="21">
        <f t="shared" ca="1" si="40"/>
        <v>0</v>
      </c>
      <c r="BI63" s="21">
        <f t="shared" ca="1" si="40"/>
        <v>0</v>
      </c>
      <c r="BJ63" s="21">
        <f t="shared" ca="1" si="40"/>
        <v>0</v>
      </c>
      <c r="BK63" s="21">
        <f t="shared" ca="1" si="40"/>
        <v>0</v>
      </c>
      <c r="BL63" s="21">
        <f t="shared" ca="1" si="40"/>
        <v>0</v>
      </c>
      <c r="BM63" s="21">
        <f t="shared" ca="1" si="40"/>
        <v>0</v>
      </c>
      <c r="BN63" s="21">
        <f t="shared" ca="1" si="40"/>
        <v>0</v>
      </c>
      <c r="BO63" s="21">
        <f t="shared" ca="1" si="40"/>
        <v>0</v>
      </c>
      <c r="BP63" s="21">
        <f t="shared" ca="1" si="40"/>
        <v>0</v>
      </c>
      <c r="BQ63" s="21">
        <f t="shared" ca="1" si="46"/>
        <v>0</v>
      </c>
      <c r="BR63" s="21">
        <f t="shared" ca="1" si="46"/>
        <v>0</v>
      </c>
      <c r="BS63" s="21">
        <f t="shared" ca="1" si="46"/>
        <v>0</v>
      </c>
      <c r="BT63" s="21">
        <f t="shared" ca="1" si="46"/>
        <v>0</v>
      </c>
      <c r="BU63" s="21">
        <f t="shared" ca="1" si="46"/>
        <v>0</v>
      </c>
      <c r="BV63" s="21">
        <f t="shared" ca="1" si="46"/>
        <v>0</v>
      </c>
      <c r="BW63" s="21">
        <f t="shared" ca="1" si="46"/>
        <v>0</v>
      </c>
      <c r="BX63" s="21">
        <f t="shared" ca="1" si="46"/>
        <v>0</v>
      </c>
      <c r="BY63" s="21">
        <f t="shared" ca="1" si="46"/>
        <v>0</v>
      </c>
      <c r="BZ63" s="21">
        <f t="shared" ca="1" si="46"/>
        <v>0</v>
      </c>
      <c r="CA63" s="21">
        <f t="shared" ca="1" si="46"/>
        <v>0</v>
      </c>
      <c r="CB63" s="21">
        <f t="shared" ca="1" si="46"/>
        <v>0</v>
      </c>
      <c r="CC63" s="21">
        <f t="shared" ca="1" si="46"/>
        <v>0</v>
      </c>
      <c r="CD63" s="21">
        <f t="shared" ca="1" si="46"/>
        <v>0</v>
      </c>
      <c r="CE63" s="21">
        <f t="shared" ca="1" si="46"/>
        <v>0</v>
      </c>
      <c r="CF63" s="21">
        <f t="shared" ca="1" si="46"/>
        <v>0</v>
      </c>
      <c r="CG63" s="21">
        <f t="shared" ca="1" si="43"/>
        <v>0</v>
      </c>
      <c r="CH63" s="21">
        <f t="shared" ca="1" si="43"/>
        <v>0</v>
      </c>
      <c r="CI63" s="21">
        <f t="shared" ca="1" si="43"/>
        <v>0</v>
      </c>
      <c r="CJ63" s="22">
        <f t="shared" ca="1" si="25"/>
        <v>0</v>
      </c>
      <c r="CK63" s="21">
        <f t="shared" ca="1" si="49"/>
        <v>0</v>
      </c>
      <c r="CL63" s="21">
        <f t="shared" ca="1" si="49"/>
        <v>0</v>
      </c>
      <c r="CM63" s="22">
        <f t="shared" ca="1" si="26"/>
        <v>0</v>
      </c>
      <c r="CN63" s="21">
        <f t="shared" ca="1" si="50"/>
        <v>0</v>
      </c>
      <c r="CO63" s="21">
        <f t="shared" ca="1" si="50"/>
        <v>0</v>
      </c>
      <c r="CP63" s="22">
        <f t="shared" ca="1" si="27"/>
        <v>0</v>
      </c>
      <c r="CQ63" s="21">
        <f t="shared" ca="1" si="47"/>
        <v>0</v>
      </c>
      <c r="CR63" s="21">
        <f t="shared" ca="1" si="47"/>
        <v>0</v>
      </c>
      <c r="CS63" s="21">
        <f t="shared" ca="1" si="47"/>
        <v>0</v>
      </c>
      <c r="CT63" s="21">
        <f t="shared" ca="1" si="47"/>
        <v>0</v>
      </c>
      <c r="CU63" s="21">
        <f t="shared" ca="1" si="47"/>
        <v>0</v>
      </c>
      <c r="CV63" s="22">
        <f t="shared" ca="1" si="51"/>
        <v>0</v>
      </c>
    </row>
    <row r="64" spans="1:100" ht="12.75" customHeight="1" x14ac:dyDescent="0.3">
      <c r="A64" s="64" t="s">
        <v>262</v>
      </c>
      <c r="B64" s="20">
        <v>3006</v>
      </c>
      <c r="C64" s="65" t="s">
        <v>246</v>
      </c>
      <c r="D64" s="22">
        <f t="shared" ca="1" si="24"/>
        <v>0</v>
      </c>
      <c r="E64" s="21">
        <f t="shared" ca="1" si="44"/>
        <v>0</v>
      </c>
      <c r="F64" s="21">
        <f t="shared" ca="1" si="44"/>
        <v>0</v>
      </c>
      <c r="G64" s="21">
        <f t="shared" ca="1" si="44"/>
        <v>0</v>
      </c>
      <c r="H64" s="21">
        <f t="shared" ca="1" si="44"/>
        <v>0</v>
      </c>
      <c r="I64" s="21">
        <f t="shared" ca="1" si="44"/>
        <v>0</v>
      </c>
      <c r="J64" s="21">
        <f t="shared" ca="1" si="44"/>
        <v>0</v>
      </c>
      <c r="K64" s="21">
        <f t="shared" ca="1" si="44"/>
        <v>0</v>
      </c>
      <c r="L64" s="21">
        <f t="shared" ca="1" si="44"/>
        <v>0</v>
      </c>
      <c r="M64" s="21">
        <f t="shared" ca="1" si="44"/>
        <v>0</v>
      </c>
      <c r="N64" s="21">
        <f t="shared" ca="1" si="44"/>
        <v>0</v>
      </c>
      <c r="O64" s="21">
        <f t="shared" ca="1" si="41"/>
        <v>0</v>
      </c>
      <c r="P64" s="21">
        <f t="shared" ca="1" si="41"/>
        <v>0</v>
      </c>
      <c r="Q64" s="21">
        <f t="shared" ca="1" si="41"/>
        <v>0</v>
      </c>
      <c r="R64" s="21">
        <f t="shared" ca="1" si="41"/>
        <v>0</v>
      </c>
      <c r="S64" s="21">
        <f t="shared" ca="1" si="41"/>
        <v>0</v>
      </c>
      <c r="T64" s="21">
        <f t="shared" ca="1" si="41"/>
        <v>0</v>
      </c>
      <c r="U64" s="21">
        <f t="shared" ca="1" si="41"/>
        <v>0</v>
      </c>
      <c r="V64" s="21">
        <f t="shared" ca="1" si="41"/>
        <v>0</v>
      </c>
      <c r="W64" s="21">
        <f t="shared" ca="1" si="41"/>
        <v>0</v>
      </c>
      <c r="X64" s="21">
        <f t="shared" ca="1" si="41"/>
        <v>0</v>
      </c>
      <c r="Y64" s="21">
        <f t="shared" ca="1" si="41"/>
        <v>0</v>
      </c>
      <c r="Z64" s="21">
        <f t="shared" ca="1" si="41"/>
        <v>0</v>
      </c>
      <c r="AA64" s="21">
        <f t="shared" ca="1" si="41"/>
        <v>0</v>
      </c>
      <c r="AB64" s="21">
        <f t="shared" ca="1" si="41"/>
        <v>0</v>
      </c>
      <c r="AC64" s="21">
        <f t="shared" ca="1" si="41"/>
        <v>0</v>
      </c>
      <c r="AD64" s="21">
        <f t="shared" ca="1" si="41"/>
        <v>0</v>
      </c>
      <c r="AE64" s="21">
        <f t="shared" ca="1" si="45"/>
        <v>0</v>
      </c>
      <c r="AF64" s="21">
        <f t="shared" ca="1" si="45"/>
        <v>0</v>
      </c>
      <c r="AG64" s="21">
        <f t="shared" ca="1" si="45"/>
        <v>0</v>
      </c>
      <c r="AH64" s="21">
        <f t="shared" ca="1" si="45"/>
        <v>0</v>
      </c>
      <c r="AI64" s="21">
        <f t="shared" ca="1" si="45"/>
        <v>0</v>
      </c>
      <c r="AJ64" s="21">
        <f t="shared" ca="1" si="45"/>
        <v>0</v>
      </c>
      <c r="AK64" s="21">
        <f t="shared" ca="1" si="45"/>
        <v>0</v>
      </c>
      <c r="AL64" s="21">
        <f t="shared" ca="1" si="45"/>
        <v>0</v>
      </c>
      <c r="AM64" s="21">
        <f t="shared" ca="1" si="45"/>
        <v>0</v>
      </c>
      <c r="AN64" s="21">
        <f t="shared" ca="1" si="45"/>
        <v>0</v>
      </c>
      <c r="AO64" s="21">
        <f t="shared" ca="1" si="45"/>
        <v>0</v>
      </c>
      <c r="AP64" s="21">
        <f t="shared" ca="1" si="45"/>
        <v>0</v>
      </c>
      <c r="AQ64" s="21">
        <f t="shared" ca="1" si="45"/>
        <v>0</v>
      </c>
      <c r="AR64" s="21">
        <f t="shared" ca="1" si="45"/>
        <v>0</v>
      </c>
      <c r="AS64" s="21">
        <f t="shared" ca="1" si="42"/>
        <v>0</v>
      </c>
      <c r="AT64" s="21">
        <f t="shared" ca="1" si="42"/>
        <v>0</v>
      </c>
      <c r="AU64" s="21">
        <f t="shared" ca="1" si="42"/>
        <v>0</v>
      </c>
      <c r="AV64" s="21">
        <f t="shared" ca="1" si="42"/>
        <v>0</v>
      </c>
      <c r="AW64" s="21">
        <f t="shared" ca="1" si="42"/>
        <v>0</v>
      </c>
      <c r="AX64" s="21">
        <f t="shared" ca="1" si="42"/>
        <v>0</v>
      </c>
      <c r="AY64" s="21">
        <f t="shared" ca="1" si="42"/>
        <v>0</v>
      </c>
      <c r="AZ64" s="21">
        <f t="shared" ca="1" si="42"/>
        <v>0</v>
      </c>
      <c r="BA64" s="21">
        <f t="shared" ca="1" si="40"/>
        <v>0</v>
      </c>
      <c r="BB64" s="21">
        <f t="shared" ca="1" si="40"/>
        <v>0</v>
      </c>
      <c r="BC64" s="21">
        <f t="shared" ca="1" si="40"/>
        <v>0</v>
      </c>
      <c r="BD64" s="21">
        <f t="shared" ca="1" si="40"/>
        <v>5392367.7200000007</v>
      </c>
      <c r="BE64" s="21">
        <f t="shared" ca="1" si="40"/>
        <v>0</v>
      </c>
      <c r="BF64" s="21">
        <f t="shared" ca="1" si="40"/>
        <v>0</v>
      </c>
      <c r="BG64" s="21">
        <f t="shared" ca="1" si="40"/>
        <v>0</v>
      </c>
      <c r="BH64" s="21">
        <f t="shared" ca="1" si="40"/>
        <v>0</v>
      </c>
      <c r="BI64" s="21">
        <f t="shared" ca="1" si="40"/>
        <v>0</v>
      </c>
      <c r="BJ64" s="21">
        <f t="shared" ca="1" si="40"/>
        <v>0</v>
      </c>
      <c r="BK64" s="21">
        <f t="shared" ca="1" si="40"/>
        <v>0</v>
      </c>
      <c r="BL64" s="21">
        <f t="shared" ca="1" si="40"/>
        <v>0</v>
      </c>
      <c r="BM64" s="21">
        <f t="shared" ca="1" si="40"/>
        <v>0</v>
      </c>
      <c r="BN64" s="21">
        <f t="shared" ca="1" si="40"/>
        <v>0</v>
      </c>
      <c r="BO64" s="21">
        <f t="shared" ca="1" si="40"/>
        <v>0</v>
      </c>
      <c r="BP64" s="21">
        <f t="shared" ca="1" si="40"/>
        <v>0</v>
      </c>
      <c r="BQ64" s="21">
        <f t="shared" ca="1" si="46"/>
        <v>0</v>
      </c>
      <c r="BR64" s="21">
        <f t="shared" ca="1" si="46"/>
        <v>0</v>
      </c>
      <c r="BS64" s="21">
        <f t="shared" ca="1" si="46"/>
        <v>0</v>
      </c>
      <c r="BT64" s="21">
        <f t="shared" ca="1" si="46"/>
        <v>0</v>
      </c>
      <c r="BU64" s="21">
        <f t="shared" ca="1" si="46"/>
        <v>0</v>
      </c>
      <c r="BV64" s="21">
        <f t="shared" ca="1" si="46"/>
        <v>0</v>
      </c>
      <c r="BW64" s="21">
        <f t="shared" ca="1" si="46"/>
        <v>0</v>
      </c>
      <c r="BX64" s="21">
        <f t="shared" ca="1" si="46"/>
        <v>0</v>
      </c>
      <c r="BY64" s="21">
        <f t="shared" ca="1" si="46"/>
        <v>0</v>
      </c>
      <c r="BZ64" s="21">
        <f t="shared" ca="1" si="46"/>
        <v>0</v>
      </c>
      <c r="CA64" s="21">
        <f t="shared" ca="1" si="46"/>
        <v>0</v>
      </c>
      <c r="CB64" s="21">
        <f t="shared" ca="1" si="46"/>
        <v>0</v>
      </c>
      <c r="CC64" s="21">
        <f t="shared" ca="1" si="46"/>
        <v>0</v>
      </c>
      <c r="CD64" s="21">
        <f t="shared" ca="1" si="46"/>
        <v>0</v>
      </c>
      <c r="CE64" s="21">
        <f t="shared" ca="1" si="46"/>
        <v>0</v>
      </c>
      <c r="CF64" s="21">
        <f t="shared" ca="1" si="46"/>
        <v>0</v>
      </c>
      <c r="CG64" s="21">
        <f t="shared" ca="1" si="43"/>
        <v>0</v>
      </c>
      <c r="CH64" s="21">
        <f t="shared" ca="1" si="43"/>
        <v>0</v>
      </c>
      <c r="CI64" s="21">
        <f t="shared" ca="1" si="43"/>
        <v>0</v>
      </c>
      <c r="CJ64" s="22">
        <f t="shared" ca="1" si="25"/>
        <v>86017544.74000001</v>
      </c>
      <c r="CK64" s="21">
        <f t="shared" ca="1" si="49"/>
        <v>0</v>
      </c>
      <c r="CL64" s="21">
        <f t="shared" ca="1" si="49"/>
        <v>0</v>
      </c>
      <c r="CM64" s="22">
        <f t="shared" ca="1" si="26"/>
        <v>86017544.74000001</v>
      </c>
      <c r="CN64" s="21">
        <f t="shared" ca="1" si="50"/>
        <v>2340981.6099999989</v>
      </c>
      <c r="CO64" s="21">
        <f t="shared" ca="1" si="50"/>
        <v>83676563.13000001</v>
      </c>
      <c r="CP64" s="22">
        <f t="shared" ca="1" si="27"/>
        <v>0</v>
      </c>
      <c r="CQ64" s="21">
        <f t="shared" ca="1" si="47"/>
        <v>0</v>
      </c>
      <c r="CR64" s="21">
        <f t="shared" ca="1" si="47"/>
        <v>0</v>
      </c>
      <c r="CS64" s="21">
        <f t="shared" ca="1" si="47"/>
        <v>0</v>
      </c>
      <c r="CT64" s="21">
        <f t="shared" ca="1" si="47"/>
        <v>0</v>
      </c>
      <c r="CU64" s="21">
        <f t="shared" ca="1" si="47"/>
        <v>0</v>
      </c>
      <c r="CV64" s="22">
        <f t="shared" ca="1" si="51"/>
        <v>91409912.460000008</v>
      </c>
    </row>
    <row r="65" spans="1:100" ht="12.75" customHeight="1" x14ac:dyDescent="0.3">
      <c r="A65" s="64" t="s">
        <v>264</v>
      </c>
      <c r="B65" s="20">
        <v>3007</v>
      </c>
      <c r="C65" s="65" t="s">
        <v>246</v>
      </c>
      <c r="D65" s="22">
        <f t="shared" ca="1" si="24"/>
        <v>0</v>
      </c>
      <c r="E65" s="21">
        <f t="shared" ca="1" si="44"/>
        <v>0</v>
      </c>
      <c r="F65" s="21">
        <f t="shared" ca="1" si="44"/>
        <v>0</v>
      </c>
      <c r="G65" s="21">
        <f t="shared" ca="1" si="44"/>
        <v>0</v>
      </c>
      <c r="H65" s="21">
        <f t="shared" ca="1" si="44"/>
        <v>0</v>
      </c>
      <c r="I65" s="21">
        <f t="shared" ca="1" si="44"/>
        <v>0</v>
      </c>
      <c r="J65" s="21">
        <f t="shared" ca="1" si="44"/>
        <v>0</v>
      </c>
      <c r="K65" s="21">
        <f t="shared" ca="1" si="44"/>
        <v>0</v>
      </c>
      <c r="L65" s="21">
        <f t="shared" ca="1" si="44"/>
        <v>0</v>
      </c>
      <c r="M65" s="21">
        <f t="shared" ca="1" si="44"/>
        <v>0</v>
      </c>
      <c r="N65" s="21">
        <f t="shared" ca="1" si="44"/>
        <v>0</v>
      </c>
      <c r="O65" s="21">
        <f t="shared" ca="1" si="41"/>
        <v>0</v>
      </c>
      <c r="P65" s="21">
        <f t="shared" ca="1" si="41"/>
        <v>0</v>
      </c>
      <c r="Q65" s="21">
        <f t="shared" ca="1" si="41"/>
        <v>0</v>
      </c>
      <c r="R65" s="21">
        <f t="shared" ca="1" si="41"/>
        <v>0</v>
      </c>
      <c r="S65" s="21">
        <f t="shared" ca="1" si="41"/>
        <v>0</v>
      </c>
      <c r="T65" s="21">
        <f t="shared" ca="1" si="41"/>
        <v>0</v>
      </c>
      <c r="U65" s="21">
        <f t="shared" ca="1" si="41"/>
        <v>0</v>
      </c>
      <c r="V65" s="21">
        <f t="shared" ca="1" si="41"/>
        <v>0</v>
      </c>
      <c r="W65" s="21">
        <f t="shared" ca="1" si="41"/>
        <v>0</v>
      </c>
      <c r="X65" s="21">
        <f t="shared" ca="1" si="41"/>
        <v>0</v>
      </c>
      <c r="Y65" s="21">
        <f t="shared" ca="1" si="41"/>
        <v>0</v>
      </c>
      <c r="Z65" s="21">
        <f t="shared" ca="1" si="41"/>
        <v>0</v>
      </c>
      <c r="AA65" s="21">
        <f t="shared" ca="1" si="41"/>
        <v>0</v>
      </c>
      <c r="AB65" s="21">
        <f t="shared" ca="1" si="41"/>
        <v>0</v>
      </c>
      <c r="AC65" s="21">
        <f t="shared" ca="1" si="41"/>
        <v>0</v>
      </c>
      <c r="AD65" s="21">
        <f t="shared" ca="1" si="41"/>
        <v>0</v>
      </c>
      <c r="AE65" s="21">
        <f t="shared" ca="1" si="45"/>
        <v>0</v>
      </c>
      <c r="AF65" s="21">
        <f t="shared" ca="1" si="45"/>
        <v>0</v>
      </c>
      <c r="AG65" s="21">
        <f t="shared" ca="1" si="45"/>
        <v>0</v>
      </c>
      <c r="AH65" s="21">
        <f t="shared" ca="1" si="45"/>
        <v>0</v>
      </c>
      <c r="AI65" s="21">
        <f t="shared" ca="1" si="45"/>
        <v>0</v>
      </c>
      <c r="AJ65" s="21">
        <f t="shared" ca="1" si="45"/>
        <v>0</v>
      </c>
      <c r="AK65" s="21">
        <f t="shared" ca="1" si="45"/>
        <v>0</v>
      </c>
      <c r="AL65" s="21">
        <f t="shared" ca="1" si="45"/>
        <v>0</v>
      </c>
      <c r="AM65" s="21">
        <f t="shared" ca="1" si="45"/>
        <v>0</v>
      </c>
      <c r="AN65" s="21">
        <f t="shared" ca="1" si="45"/>
        <v>0</v>
      </c>
      <c r="AO65" s="21">
        <f t="shared" ca="1" si="45"/>
        <v>0</v>
      </c>
      <c r="AP65" s="21">
        <f t="shared" ca="1" si="45"/>
        <v>0</v>
      </c>
      <c r="AQ65" s="21">
        <f t="shared" ca="1" si="45"/>
        <v>0</v>
      </c>
      <c r="AR65" s="21">
        <f t="shared" ca="1" si="45"/>
        <v>0</v>
      </c>
      <c r="AS65" s="21">
        <f t="shared" ca="1" si="42"/>
        <v>0</v>
      </c>
      <c r="AT65" s="21">
        <f t="shared" ca="1" si="42"/>
        <v>0</v>
      </c>
      <c r="AU65" s="21">
        <f t="shared" ca="1" si="42"/>
        <v>0</v>
      </c>
      <c r="AV65" s="21">
        <f t="shared" ca="1" si="42"/>
        <v>0</v>
      </c>
      <c r="AW65" s="21">
        <f t="shared" ca="1" si="42"/>
        <v>0</v>
      </c>
      <c r="AX65" s="21">
        <f t="shared" ca="1" si="42"/>
        <v>0</v>
      </c>
      <c r="AY65" s="21">
        <f t="shared" ca="1" si="42"/>
        <v>0</v>
      </c>
      <c r="AZ65" s="21">
        <f t="shared" ca="1" si="42"/>
        <v>0</v>
      </c>
      <c r="BA65" s="21">
        <f t="shared" ca="1" si="40"/>
        <v>0</v>
      </c>
      <c r="BB65" s="21">
        <f t="shared" ca="1" si="40"/>
        <v>0</v>
      </c>
      <c r="BC65" s="21">
        <f t="shared" ca="1" si="40"/>
        <v>0</v>
      </c>
      <c r="BD65" s="21">
        <f t="shared" ca="1" si="40"/>
        <v>363724.48</v>
      </c>
      <c r="BE65" s="21">
        <f t="shared" ca="1" si="40"/>
        <v>0</v>
      </c>
      <c r="BF65" s="21">
        <f t="shared" ca="1" si="40"/>
        <v>0</v>
      </c>
      <c r="BG65" s="21">
        <f t="shared" ca="1" si="40"/>
        <v>0</v>
      </c>
      <c r="BH65" s="21">
        <f t="shared" ca="1" si="40"/>
        <v>0</v>
      </c>
      <c r="BI65" s="21">
        <f t="shared" ca="1" si="40"/>
        <v>0</v>
      </c>
      <c r="BJ65" s="21">
        <f t="shared" ca="1" si="40"/>
        <v>0</v>
      </c>
      <c r="BK65" s="21">
        <f t="shared" ca="1" si="40"/>
        <v>0</v>
      </c>
      <c r="BL65" s="21">
        <f t="shared" ca="1" si="40"/>
        <v>0</v>
      </c>
      <c r="BM65" s="21">
        <f t="shared" ca="1" si="40"/>
        <v>0</v>
      </c>
      <c r="BN65" s="21">
        <f t="shared" ca="1" si="40"/>
        <v>0</v>
      </c>
      <c r="BO65" s="21">
        <f t="shared" ca="1" si="40"/>
        <v>0</v>
      </c>
      <c r="BP65" s="21">
        <f t="shared" ca="1" si="40"/>
        <v>0</v>
      </c>
      <c r="BQ65" s="21">
        <f t="shared" ca="1" si="46"/>
        <v>0</v>
      </c>
      <c r="BR65" s="21">
        <f t="shared" ca="1" si="46"/>
        <v>0</v>
      </c>
      <c r="BS65" s="21">
        <f t="shared" ca="1" si="46"/>
        <v>0</v>
      </c>
      <c r="BT65" s="21">
        <f t="shared" ca="1" si="46"/>
        <v>0</v>
      </c>
      <c r="BU65" s="21">
        <f t="shared" ca="1" si="46"/>
        <v>0</v>
      </c>
      <c r="BV65" s="21">
        <f t="shared" ca="1" si="46"/>
        <v>0</v>
      </c>
      <c r="BW65" s="21">
        <f t="shared" ca="1" si="46"/>
        <v>0</v>
      </c>
      <c r="BX65" s="21">
        <f t="shared" ca="1" si="46"/>
        <v>0</v>
      </c>
      <c r="BY65" s="21">
        <f t="shared" ca="1" si="46"/>
        <v>0</v>
      </c>
      <c r="BZ65" s="21">
        <f t="shared" ca="1" si="46"/>
        <v>0</v>
      </c>
      <c r="CA65" s="21">
        <f t="shared" ca="1" si="46"/>
        <v>0</v>
      </c>
      <c r="CB65" s="21">
        <f t="shared" ca="1" si="46"/>
        <v>0</v>
      </c>
      <c r="CC65" s="21">
        <f t="shared" ca="1" si="46"/>
        <v>0</v>
      </c>
      <c r="CD65" s="21">
        <f t="shared" ca="1" si="46"/>
        <v>0</v>
      </c>
      <c r="CE65" s="21">
        <f t="shared" ca="1" si="46"/>
        <v>0</v>
      </c>
      <c r="CF65" s="21">
        <f t="shared" ca="1" si="46"/>
        <v>0</v>
      </c>
      <c r="CG65" s="21">
        <f t="shared" ca="1" si="43"/>
        <v>0</v>
      </c>
      <c r="CH65" s="21">
        <f t="shared" ca="1" si="43"/>
        <v>0</v>
      </c>
      <c r="CI65" s="21">
        <f t="shared" ca="1" si="43"/>
        <v>0</v>
      </c>
      <c r="CJ65" s="22">
        <f t="shared" ca="1" si="25"/>
        <v>0</v>
      </c>
      <c r="CK65" s="21">
        <f t="shared" ca="1" si="49"/>
        <v>0</v>
      </c>
      <c r="CL65" s="21">
        <f t="shared" ca="1" si="49"/>
        <v>0</v>
      </c>
      <c r="CM65" s="22">
        <f t="shared" ca="1" si="26"/>
        <v>0</v>
      </c>
      <c r="CN65" s="21">
        <f t="shared" ca="1" si="50"/>
        <v>0</v>
      </c>
      <c r="CO65" s="21">
        <f t="shared" ca="1" si="50"/>
        <v>0</v>
      </c>
      <c r="CP65" s="22">
        <f t="shared" ca="1" si="27"/>
        <v>0</v>
      </c>
      <c r="CQ65" s="21">
        <f t="shared" ca="1" si="47"/>
        <v>0</v>
      </c>
      <c r="CR65" s="21">
        <f t="shared" ca="1" si="47"/>
        <v>0</v>
      </c>
      <c r="CS65" s="21">
        <f t="shared" ca="1" si="47"/>
        <v>0</v>
      </c>
      <c r="CT65" s="21">
        <f t="shared" ca="1" si="47"/>
        <v>0</v>
      </c>
      <c r="CU65" s="21">
        <f t="shared" ca="1" si="47"/>
        <v>0</v>
      </c>
      <c r="CV65" s="22">
        <f t="shared" ca="1" si="51"/>
        <v>363724.48</v>
      </c>
    </row>
    <row r="66" spans="1:100" ht="12.75" customHeight="1" x14ac:dyDescent="0.3">
      <c r="A66" s="64" t="s">
        <v>266</v>
      </c>
      <c r="B66" s="20">
        <v>3008</v>
      </c>
      <c r="C66" s="65" t="s">
        <v>246</v>
      </c>
      <c r="D66" s="22">
        <f t="shared" ca="1" si="24"/>
        <v>0</v>
      </c>
      <c r="E66" s="21">
        <f t="shared" ca="1" si="44"/>
        <v>0</v>
      </c>
      <c r="F66" s="21">
        <f t="shared" ca="1" si="44"/>
        <v>0</v>
      </c>
      <c r="G66" s="21">
        <f t="shared" ca="1" si="44"/>
        <v>0</v>
      </c>
      <c r="H66" s="21">
        <f t="shared" ca="1" si="44"/>
        <v>0</v>
      </c>
      <c r="I66" s="21">
        <f t="shared" ca="1" si="44"/>
        <v>0</v>
      </c>
      <c r="J66" s="21">
        <f t="shared" ca="1" si="44"/>
        <v>0</v>
      </c>
      <c r="K66" s="21">
        <f t="shared" ca="1" si="44"/>
        <v>0</v>
      </c>
      <c r="L66" s="21">
        <f t="shared" ca="1" si="44"/>
        <v>0</v>
      </c>
      <c r="M66" s="21">
        <f t="shared" ca="1" si="44"/>
        <v>0</v>
      </c>
      <c r="N66" s="21">
        <f t="shared" ca="1" si="44"/>
        <v>0</v>
      </c>
      <c r="O66" s="21">
        <f t="shared" ca="1" si="41"/>
        <v>0</v>
      </c>
      <c r="P66" s="21">
        <f t="shared" ca="1" si="41"/>
        <v>0</v>
      </c>
      <c r="Q66" s="21">
        <f t="shared" ca="1" si="41"/>
        <v>0</v>
      </c>
      <c r="R66" s="21">
        <f t="shared" ca="1" si="41"/>
        <v>0</v>
      </c>
      <c r="S66" s="21">
        <f t="shared" ca="1" si="41"/>
        <v>0</v>
      </c>
      <c r="T66" s="21">
        <f t="shared" ca="1" si="41"/>
        <v>0</v>
      </c>
      <c r="U66" s="21">
        <f t="shared" ca="1" si="41"/>
        <v>0</v>
      </c>
      <c r="V66" s="21">
        <f t="shared" ca="1" si="41"/>
        <v>0</v>
      </c>
      <c r="W66" s="21">
        <f t="shared" ca="1" si="41"/>
        <v>0</v>
      </c>
      <c r="X66" s="21">
        <f t="shared" ca="1" si="41"/>
        <v>0</v>
      </c>
      <c r="Y66" s="21">
        <f t="shared" ca="1" si="41"/>
        <v>0</v>
      </c>
      <c r="Z66" s="21">
        <f t="shared" ca="1" si="41"/>
        <v>0</v>
      </c>
      <c r="AA66" s="21">
        <f t="shared" ca="1" si="41"/>
        <v>0</v>
      </c>
      <c r="AB66" s="21">
        <f t="shared" ca="1" si="41"/>
        <v>0</v>
      </c>
      <c r="AC66" s="21">
        <f t="shared" ca="1" si="41"/>
        <v>0</v>
      </c>
      <c r="AD66" s="21">
        <f t="shared" ca="1" si="41"/>
        <v>0</v>
      </c>
      <c r="AE66" s="21">
        <f t="shared" ca="1" si="45"/>
        <v>0</v>
      </c>
      <c r="AF66" s="21">
        <f t="shared" ca="1" si="45"/>
        <v>0</v>
      </c>
      <c r="AG66" s="21">
        <f t="shared" ca="1" si="45"/>
        <v>0</v>
      </c>
      <c r="AH66" s="21">
        <f t="shared" ca="1" si="45"/>
        <v>0</v>
      </c>
      <c r="AI66" s="21">
        <f t="shared" ca="1" si="45"/>
        <v>0</v>
      </c>
      <c r="AJ66" s="21">
        <f t="shared" ca="1" si="45"/>
        <v>0</v>
      </c>
      <c r="AK66" s="21">
        <f t="shared" ca="1" si="45"/>
        <v>0</v>
      </c>
      <c r="AL66" s="21">
        <f t="shared" ca="1" si="45"/>
        <v>0</v>
      </c>
      <c r="AM66" s="21">
        <f t="shared" ca="1" si="45"/>
        <v>0</v>
      </c>
      <c r="AN66" s="21">
        <f t="shared" ca="1" si="45"/>
        <v>0</v>
      </c>
      <c r="AO66" s="21">
        <f t="shared" ca="1" si="45"/>
        <v>0</v>
      </c>
      <c r="AP66" s="21">
        <f t="shared" ca="1" si="45"/>
        <v>0</v>
      </c>
      <c r="AQ66" s="21">
        <f t="shared" ca="1" si="45"/>
        <v>0</v>
      </c>
      <c r="AR66" s="21">
        <f t="shared" ca="1" si="45"/>
        <v>0</v>
      </c>
      <c r="AS66" s="21">
        <f t="shared" ca="1" si="42"/>
        <v>0</v>
      </c>
      <c r="AT66" s="21">
        <f t="shared" ca="1" si="42"/>
        <v>0</v>
      </c>
      <c r="AU66" s="21">
        <f t="shared" ca="1" si="42"/>
        <v>0</v>
      </c>
      <c r="AV66" s="21">
        <f t="shared" ca="1" si="42"/>
        <v>0</v>
      </c>
      <c r="AW66" s="21">
        <f t="shared" ca="1" si="42"/>
        <v>0</v>
      </c>
      <c r="AX66" s="21">
        <f t="shared" ca="1" si="42"/>
        <v>0</v>
      </c>
      <c r="AY66" s="21">
        <f t="shared" ca="1" si="42"/>
        <v>0</v>
      </c>
      <c r="AZ66" s="21">
        <f t="shared" ca="1" si="42"/>
        <v>0</v>
      </c>
      <c r="BA66" s="21">
        <f t="shared" ca="1" si="40"/>
        <v>0</v>
      </c>
      <c r="BB66" s="21">
        <f t="shared" ca="1" si="40"/>
        <v>0</v>
      </c>
      <c r="BC66" s="21">
        <f t="shared" ca="1" si="40"/>
        <v>0</v>
      </c>
      <c r="BD66" s="21">
        <f t="shared" ca="1" si="40"/>
        <v>682002.59</v>
      </c>
      <c r="BE66" s="21">
        <f t="shared" ca="1" si="40"/>
        <v>0</v>
      </c>
      <c r="BF66" s="21">
        <f t="shared" ca="1" si="40"/>
        <v>0</v>
      </c>
      <c r="BG66" s="21">
        <f t="shared" ca="1" si="40"/>
        <v>0</v>
      </c>
      <c r="BH66" s="21">
        <f t="shared" ca="1" si="40"/>
        <v>0</v>
      </c>
      <c r="BI66" s="21">
        <f t="shared" ca="1" si="40"/>
        <v>0</v>
      </c>
      <c r="BJ66" s="21">
        <f t="shared" ca="1" si="40"/>
        <v>0</v>
      </c>
      <c r="BK66" s="21">
        <f t="shared" ca="1" si="40"/>
        <v>0</v>
      </c>
      <c r="BL66" s="21">
        <f t="shared" ca="1" si="40"/>
        <v>0</v>
      </c>
      <c r="BM66" s="21">
        <f t="shared" ca="1" si="40"/>
        <v>0</v>
      </c>
      <c r="BN66" s="21">
        <f t="shared" ca="1" si="40"/>
        <v>0</v>
      </c>
      <c r="BO66" s="21">
        <f t="shared" ca="1" si="40"/>
        <v>0</v>
      </c>
      <c r="BP66" s="21">
        <f t="shared" ca="1" si="40"/>
        <v>0</v>
      </c>
      <c r="BQ66" s="21">
        <f t="shared" ca="1" si="46"/>
        <v>0</v>
      </c>
      <c r="BR66" s="21">
        <f t="shared" ca="1" si="46"/>
        <v>0</v>
      </c>
      <c r="BS66" s="21">
        <f t="shared" ca="1" si="46"/>
        <v>0</v>
      </c>
      <c r="BT66" s="21">
        <f t="shared" ca="1" si="46"/>
        <v>0</v>
      </c>
      <c r="BU66" s="21">
        <f t="shared" ca="1" si="46"/>
        <v>0</v>
      </c>
      <c r="BV66" s="21">
        <f t="shared" ca="1" si="46"/>
        <v>0</v>
      </c>
      <c r="BW66" s="21">
        <f t="shared" ca="1" si="46"/>
        <v>0</v>
      </c>
      <c r="BX66" s="21">
        <f t="shared" ca="1" si="46"/>
        <v>0</v>
      </c>
      <c r="BY66" s="21">
        <f t="shared" ca="1" si="46"/>
        <v>0</v>
      </c>
      <c r="BZ66" s="21">
        <f t="shared" ca="1" si="46"/>
        <v>0</v>
      </c>
      <c r="CA66" s="21">
        <f t="shared" ca="1" si="46"/>
        <v>0</v>
      </c>
      <c r="CB66" s="21">
        <f t="shared" ca="1" si="46"/>
        <v>0</v>
      </c>
      <c r="CC66" s="21">
        <f t="shared" ca="1" si="46"/>
        <v>0</v>
      </c>
      <c r="CD66" s="21">
        <f t="shared" ca="1" si="46"/>
        <v>0</v>
      </c>
      <c r="CE66" s="21">
        <f t="shared" ca="1" si="46"/>
        <v>0</v>
      </c>
      <c r="CF66" s="21">
        <f t="shared" ca="1" si="46"/>
        <v>0</v>
      </c>
      <c r="CG66" s="21">
        <f t="shared" ca="1" si="43"/>
        <v>0</v>
      </c>
      <c r="CH66" s="21">
        <f t="shared" ca="1" si="43"/>
        <v>0</v>
      </c>
      <c r="CI66" s="21">
        <f t="shared" ca="1" si="43"/>
        <v>0</v>
      </c>
      <c r="CJ66" s="22">
        <f t="shared" ca="1" si="25"/>
        <v>0</v>
      </c>
      <c r="CK66" s="21">
        <f t="shared" ca="1" si="49"/>
        <v>0</v>
      </c>
      <c r="CL66" s="21">
        <f t="shared" ca="1" si="49"/>
        <v>0</v>
      </c>
      <c r="CM66" s="22">
        <f t="shared" ca="1" si="26"/>
        <v>0</v>
      </c>
      <c r="CN66" s="21">
        <f t="shared" ca="1" si="50"/>
        <v>0</v>
      </c>
      <c r="CO66" s="21">
        <f t="shared" ca="1" si="50"/>
        <v>0</v>
      </c>
      <c r="CP66" s="22">
        <f t="shared" ca="1" si="27"/>
        <v>0</v>
      </c>
      <c r="CQ66" s="21">
        <f t="shared" ca="1" si="47"/>
        <v>0</v>
      </c>
      <c r="CR66" s="21">
        <f t="shared" ca="1" si="47"/>
        <v>0</v>
      </c>
      <c r="CS66" s="21">
        <f t="shared" ca="1" si="47"/>
        <v>0</v>
      </c>
      <c r="CT66" s="21">
        <f t="shared" ca="1" si="47"/>
        <v>0</v>
      </c>
      <c r="CU66" s="21">
        <f t="shared" ca="1" si="47"/>
        <v>0</v>
      </c>
      <c r="CV66" s="22">
        <f t="shared" ca="1" si="51"/>
        <v>682002.59</v>
      </c>
    </row>
    <row r="67" spans="1:100" ht="12.75" customHeight="1" x14ac:dyDescent="0.3">
      <c r="A67" s="64" t="s">
        <v>268</v>
      </c>
      <c r="B67" s="20">
        <v>3009</v>
      </c>
      <c r="C67" s="65" t="s">
        <v>246</v>
      </c>
      <c r="D67" s="22">
        <f t="shared" ca="1" si="24"/>
        <v>0</v>
      </c>
      <c r="E67" s="21">
        <f t="shared" ca="1" si="44"/>
        <v>0</v>
      </c>
      <c r="F67" s="21">
        <f t="shared" ca="1" si="44"/>
        <v>0</v>
      </c>
      <c r="G67" s="21">
        <f t="shared" ca="1" si="44"/>
        <v>0</v>
      </c>
      <c r="H67" s="21">
        <f t="shared" ca="1" si="44"/>
        <v>0</v>
      </c>
      <c r="I67" s="21">
        <f t="shared" ca="1" si="44"/>
        <v>0</v>
      </c>
      <c r="J67" s="21">
        <f t="shared" ca="1" si="44"/>
        <v>0</v>
      </c>
      <c r="K67" s="21">
        <f t="shared" ca="1" si="44"/>
        <v>0</v>
      </c>
      <c r="L67" s="21">
        <f t="shared" ca="1" si="44"/>
        <v>0</v>
      </c>
      <c r="M67" s="21">
        <f t="shared" ca="1" si="44"/>
        <v>0</v>
      </c>
      <c r="N67" s="21">
        <f t="shared" ca="1" si="44"/>
        <v>0</v>
      </c>
      <c r="O67" s="21">
        <f t="shared" ca="1" si="41"/>
        <v>0</v>
      </c>
      <c r="P67" s="21">
        <f t="shared" ca="1" si="41"/>
        <v>0</v>
      </c>
      <c r="Q67" s="21">
        <f t="shared" ca="1" si="41"/>
        <v>0</v>
      </c>
      <c r="R67" s="21">
        <f t="shared" ca="1" si="41"/>
        <v>0</v>
      </c>
      <c r="S67" s="21">
        <f t="shared" ca="1" si="41"/>
        <v>0</v>
      </c>
      <c r="T67" s="21">
        <f t="shared" ca="1" si="41"/>
        <v>0</v>
      </c>
      <c r="U67" s="21">
        <f t="shared" ca="1" si="41"/>
        <v>0</v>
      </c>
      <c r="V67" s="21">
        <f t="shared" ca="1" si="41"/>
        <v>0</v>
      </c>
      <c r="W67" s="21">
        <f t="shared" ca="1" si="41"/>
        <v>0</v>
      </c>
      <c r="X67" s="21">
        <f t="shared" ca="1" si="41"/>
        <v>0</v>
      </c>
      <c r="Y67" s="21">
        <f t="shared" ca="1" si="41"/>
        <v>0</v>
      </c>
      <c r="Z67" s="21">
        <f t="shared" ca="1" si="41"/>
        <v>0</v>
      </c>
      <c r="AA67" s="21">
        <f t="shared" ca="1" si="41"/>
        <v>0</v>
      </c>
      <c r="AB67" s="21">
        <f t="shared" ca="1" si="41"/>
        <v>0</v>
      </c>
      <c r="AC67" s="21">
        <f t="shared" ca="1" si="41"/>
        <v>0</v>
      </c>
      <c r="AD67" s="21">
        <f t="shared" ca="1" si="41"/>
        <v>0</v>
      </c>
      <c r="AE67" s="21">
        <f t="shared" ca="1" si="45"/>
        <v>0</v>
      </c>
      <c r="AF67" s="21">
        <f t="shared" ca="1" si="45"/>
        <v>0</v>
      </c>
      <c r="AG67" s="21">
        <f t="shared" ca="1" si="45"/>
        <v>0</v>
      </c>
      <c r="AH67" s="21">
        <f t="shared" ca="1" si="45"/>
        <v>0</v>
      </c>
      <c r="AI67" s="21">
        <f t="shared" ca="1" si="45"/>
        <v>0</v>
      </c>
      <c r="AJ67" s="21">
        <f t="shared" ca="1" si="45"/>
        <v>0</v>
      </c>
      <c r="AK67" s="21">
        <f t="shared" ca="1" si="45"/>
        <v>0</v>
      </c>
      <c r="AL67" s="21">
        <f t="shared" ca="1" si="45"/>
        <v>0</v>
      </c>
      <c r="AM67" s="21">
        <f t="shared" ca="1" si="45"/>
        <v>0</v>
      </c>
      <c r="AN67" s="21">
        <f t="shared" ca="1" si="45"/>
        <v>0</v>
      </c>
      <c r="AO67" s="21">
        <f t="shared" ca="1" si="45"/>
        <v>0</v>
      </c>
      <c r="AP67" s="21">
        <f t="shared" ca="1" si="45"/>
        <v>0</v>
      </c>
      <c r="AQ67" s="21">
        <f t="shared" ca="1" si="45"/>
        <v>0</v>
      </c>
      <c r="AR67" s="21">
        <f t="shared" ca="1" si="45"/>
        <v>0</v>
      </c>
      <c r="AS67" s="21">
        <f t="shared" ca="1" si="42"/>
        <v>0</v>
      </c>
      <c r="AT67" s="21">
        <f t="shared" ca="1" si="42"/>
        <v>0</v>
      </c>
      <c r="AU67" s="21">
        <f t="shared" ca="1" si="42"/>
        <v>0</v>
      </c>
      <c r="AV67" s="21">
        <f t="shared" ca="1" si="42"/>
        <v>0</v>
      </c>
      <c r="AW67" s="21">
        <f t="shared" ca="1" si="42"/>
        <v>0</v>
      </c>
      <c r="AX67" s="21">
        <f t="shared" ca="1" si="42"/>
        <v>0</v>
      </c>
      <c r="AY67" s="21">
        <f t="shared" ca="1" si="42"/>
        <v>0</v>
      </c>
      <c r="AZ67" s="21">
        <f t="shared" ca="1" si="42"/>
        <v>0</v>
      </c>
      <c r="BA67" s="21">
        <f t="shared" ca="1" si="40"/>
        <v>0</v>
      </c>
      <c r="BB67" s="21">
        <f t="shared" ca="1" si="40"/>
        <v>0</v>
      </c>
      <c r="BC67" s="21">
        <f t="shared" ca="1" si="40"/>
        <v>0</v>
      </c>
      <c r="BD67" s="21">
        <f t="shared" ca="1" si="40"/>
        <v>2396463.0199999996</v>
      </c>
      <c r="BE67" s="21">
        <f t="shared" ca="1" si="40"/>
        <v>0</v>
      </c>
      <c r="BF67" s="21">
        <f t="shared" ca="1" si="40"/>
        <v>0</v>
      </c>
      <c r="BG67" s="21">
        <f t="shared" ca="1" si="40"/>
        <v>0</v>
      </c>
      <c r="BH67" s="21">
        <f t="shared" ca="1" si="40"/>
        <v>0</v>
      </c>
      <c r="BI67" s="21">
        <f t="shared" ca="1" si="40"/>
        <v>0</v>
      </c>
      <c r="BJ67" s="21">
        <f t="shared" ca="1" si="40"/>
        <v>0</v>
      </c>
      <c r="BK67" s="21">
        <f t="shared" ca="1" si="40"/>
        <v>0</v>
      </c>
      <c r="BL67" s="21">
        <f t="shared" ca="1" si="40"/>
        <v>0</v>
      </c>
      <c r="BM67" s="21">
        <f t="shared" ca="1" si="40"/>
        <v>0</v>
      </c>
      <c r="BN67" s="21">
        <f t="shared" ca="1" si="40"/>
        <v>0</v>
      </c>
      <c r="BO67" s="21">
        <f t="shared" ca="1" si="40"/>
        <v>0</v>
      </c>
      <c r="BP67" s="21">
        <f t="shared" ca="1" si="40"/>
        <v>0</v>
      </c>
      <c r="BQ67" s="21">
        <f t="shared" ca="1" si="46"/>
        <v>0</v>
      </c>
      <c r="BR67" s="21">
        <f t="shared" ca="1" si="46"/>
        <v>0</v>
      </c>
      <c r="BS67" s="21">
        <f t="shared" ca="1" si="46"/>
        <v>0</v>
      </c>
      <c r="BT67" s="21">
        <f t="shared" ca="1" si="46"/>
        <v>0</v>
      </c>
      <c r="BU67" s="21">
        <f t="shared" ca="1" si="46"/>
        <v>0</v>
      </c>
      <c r="BV67" s="21">
        <f t="shared" ca="1" si="46"/>
        <v>0</v>
      </c>
      <c r="BW67" s="21">
        <f t="shared" ca="1" si="46"/>
        <v>0</v>
      </c>
      <c r="BX67" s="21">
        <f t="shared" ca="1" si="46"/>
        <v>0</v>
      </c>
      <c r="BY67" s="21">
        <f t="shared" ca="1" si="46"/>
        <v>0</v>
      </c>
      <c r="BZ67" s="21">
        <f t="shared" ca="1" si="46"/>
        <v>0</v>
      </c>
      <c r="CA67" s="21">
        <f t="shared" ca="1" si="46"/>
        <v>0</v>
      </c>
      <c r="CB67" s="21">
        <f t="shared" ca="1" si="46"/>
        <v>0</v>
      </c>
      <c r="CC67" s="21">
        <f t="shared" ca="1" si="46"/>
        <v>0</v>
      </c>
      <c r="CD67" s="21">
        <f t="shared" ca="1" si="46"/>
        <v>0</v>
      </c>
      <c r="CE67" s="21">
        <f t="shared" ca="1" si="46"/>
        <v>0</v>
      </c>
      <c r="CF67" s="21">
        <f t="shared" ca="1" si="46"/>
        <v>0</v>
      </c>
      <c r="CG67" s="21">
        <f t="shared" ca="1" si="43"/>
        <v>0</v>
      </c>
      <c r="CH67" s="21">
        <f t="shared" ca="1" si="43"/>
        <v>0</v>
      </c>
      <c r="CI67" s="21">
        <f t="shared" ca="1" si="43"/>
        <v>0</v>
      </c>
      <c r="CJ67" s="22">
        <f t="shared" ca="1" si="25"/>
        <v>4950545.08</v>
      </c>
      <c r="CK67" s="21">
        <f t="shared" ca="1" si="49"/>
        <v>0</v>
      </c>
      <c r="CL67" s="21">
        <f t="shared" ca="1" si="49"/>
        <v>0</v>
      </c>
      <c r="CM67" s="22">
        <f t="shared" ca="1" si="26"/>
        <v>4950545.08</v>
      </c>
      <c r="CN67" s="21">
        <f t="shared" ca="1" si="50"/>
        <v>667664.51</v>
      </c>
      <c r="CO67" s="21">
        <f t="shared" ca="1" si="50"/>
        <v>4282880.57</v>
      </c>
      <c r="CP67" s="22">
        <f t="shared" ca="1" si="27"/>
        <v>0</v>
      </c>
      <c r="CQ67" s="21">
        <f t="shared" ca="1" si="47"/>
        <v>0</v>
      </c>
      <c r="CR67" s="21">
        <f t="shared" ca="1" si="47"/>
        <v>0</v>
      </c>
      <c r="CS67" s="21">
        <f t="shared" ca="1" si="47"/>
        <v>0</v>
      </c>
      <c r="CT67" s="21">
        <f t="shared" ca="1" si="47"/>
        <v>0</v>
      </c>
      <c r="CU67" s="21">
        <f t="shared" ca="1" si="47"/>
        <v>0</v>
      </c>
      <c r="CV67" s="22">
        <f t="shared" ca="1" si="51"/>
        <v>7347008.0999999996</v>
      </c>
    </row>
    <row r="68" spans="1:100" ht="12.75" customHeight="1" x14ac:dyDescent="0.3">
      <c r="A68" s="64" t="s">
        <v>270</v>
      </c>
      <c r="B68" s="20">
        <v>3011</v>
      </c>
      <c r="C68" s="65" t="s">
        <v>246</v>
      </c>
      <c r="D68" s="22">
        <f t="shared" ca="1" si="24"/>
        <v>0</v>
      </c>
      <c r="E68" s="21">
        <f t="shared" ca="1" si="44"/>
        <v>0</v>
      </c>
      <c r="F68" s="21">
        <f t="shared" ca="1" si="44"/>
        <v>0</v>
      </c>
      <c r="G68" s="21">
        <f t="shared" ca="1" si="44"/>
        <v>0</v>
      </c>
      <c r="H68" s="21">
        <f t="shared" ca="1" si="44"/>
        <v>0</v>
      </c>
      <c r="I68" s="21">
        <f t="shared" ca="1" si="44"/>
        <v>0</v>
      </c>
      <c r="J68" s="21">
        <f t="shared" ca="1" si="44"/>
        <v>0</v>
      </c>
      <c r="K68" s="21">
        <f t="shared" ca="1" si="44"/>
        <v>0</v>
      </c>
      <c r="L68" s="21">
        <f t="shared" ca="1" si="44"/>
        <v>0</v>
      </c>
      <c r="M68" s="21">
        <f t="shared" ca="1" si="44"/>
        <v>0</v>
      </c>
      <c r="N68" s="21">
        <f t="shared" ca="1" si="44"/>
        <v>0</v>
      </c>
      <c r="O68" s="21">
        <f t="shared" ca="1" si="41"/>
        <v>0</v>
      </c>
      <c r="P68" s="21">
        <f t="shared" ca="1" si="41"/>
        <v>0</v>
      </c>
      <c r="Q68" s="21">
        <f t="shared" ca="1" si="41"/>
        <v>0</v>
      </c>
      <c r="R68" s="21">
        <f t="shared" ca="1" si="41"/>
        <v>0</v>
      </c>
      <c r="S68" s="21">
        <f t="shared" ca="1" si="41"/>
        <v>0</v>
      </c>
      <c r="T68" s="21">
        <f t="shared" ca="1" si="41"/>
        <v>0</v>
      </c>
      <c r="U68" s="21">
        <f t="shared" ca="1" si="41"/>
        <v>0</v>
      </c>
      <c r="V68" s="21">
        <f t="shared" ca="1" si="41"/>
        <v>0</v>
      </c>
      <c r="W68" s="21">
        <f t="shared" ca="1" si="41"/>
        <v>0</v>
      </c>
      <c r="X68" s="21">
        <f t="shared" ca="1" si="41"/>
        <v>0</v>
      </c>
      <c r="Y68" s="21">
        <f t="shared" ca="1" si="41"/>
        <v>0</v>
      </c>
      <c r="Z68" s="21">
        <f t="shared" ca="1" si="41"/>
        <v>0</v>
      </c>
      <c r="AA68" s="21">
        <f t="shared" ca="1" si="41"/>
        <v>0</v>
      </c>
      <c r="AB68" s="21">
        <f t="shared" ca="1" si="41"/>
        <v>0</v>
      </c>
      <c r="AC68" s="21">
        <f t="shared" ca="1" si="41"/>
        <v>0</v>
      </c>
      <c r="AD68" s="21">
        <f t="shared" ca="1" si="41"/>
        <v>0</v>
      </c>
      <c r="AE68" s="21">
        <f t="shared" ca="1" si="45"/>
        <v>0</v>
      </c>
      <c r="AF68" s="21">
        <f t="shared" ca="1" si="45"/>
        <v>0</v>
      </c>
      <c r="AG68" s="21">
        <f t="shared" ca="1" si="45"/>
        <v>0</v>
      </c>
      <c r="AH68" s="21">
        <f t="shared" ca="1" si="45"/>
        <v>0</v>
      </c>
      <c r="AI68" s="21">
        <f t="shared" ca="1" si="45"/>
        <v>0</v>
      </c>
      <c r="AJ68" s="21">
        <f t="shared" ca="1" si="45"/>
        <v>0</v>
      </c>
      <c r="AK68" s="21">
        <f t="shared" ca="1" si="45"/>
        <v>0</v>
      </c>
      <c r="AL68" s="21">
        <f t="shared" ca="1" si="45"/>
        <v>0</v>
      </c>
      <c r="AM68" s="21">
        <f t="shared" ca="1" si="45"/>
        <v>0</v>
      </c>
      <c r="AN68" s="21">
        <f t="shared" ca="1" si="45"/>
        <v>0</v>
      </c>
      <c r="AO68" s="21">
        <f t="shared" ca="1" si="45"/>
        <v>0</v>
      </c>
      <c r="AP68" s="21">
        <f t="shared" ca="1" si="45"/>
        <v>0</v>
      </c>
      <c r="AQ68" s="21">
        <f t="shared" ca="1" si="45"/>
        <v>0</v>
      </c>
      <c r="AR68" s="21">
        <f t="shared" ca="1" si="45"/>
        <v>0</v>
      </c>
      <c r="AS68" s="21">
        <f t="shared" ca="1" si="42"/>
        <v>0</v>
      </c>
      <c r="AT68" s="21">
        <f t="shared" ca="1" si="42"/>
        <v>0</v>
      </c>
      <c r="AU68" s="21">
        <f t="shared" ca="1" si="42"/>
        <v>0</v>
      </c>
      <c r="AV68" s="21">
        <f t="shared" ca="1" si="42"/>
        <v>0</v>
      </c>
      <c r="AW68" s="21">
        <f t="shared" ca="1" si="42"/>
        <v>0</v>
      </c>
      <c r="AX68" s="21">
        <f t="shared" ca="1" si="42"/>
        <v>0</v>
      </c>
      <c r="AY68" s="21">
        <f t="shared" ca="1" si="42"/>
        <v>0</v>
      </c>
      <c r="AZ68" s="21">
        <f t="shared" ca="1" si="42"/>
        <v>0</v>
      </c>
      <c r="BA68" s="21">
        <f t="shared" ca="1" si="40"/>
        <v>0</v>
      </c>
      <c r="BB68" s="21">
        <f t="shared" ca="1" si="40"/>
        <v>0</v>
      </c>
      <c r="BC68" s="21">
        <f t="shared" ca="1" si="40"/>
        <v>0</v>
      </c>
      <c r="BD68" s="21">
        <f t="shared" ca="1" si="40"/>
        <v>376289.14138799999</v>
      </c>
      <c r="BE68" s="21">
        <f t="shared" ca="1" si="40"/>
        <v>0</v>
      </c>
      <c r="BF68" s="21">
        <f t="shared" ca="1" si="40"/>
        <v>0</v>
      </c>
      <c r="BG68" s="21">
        <f t="shared" ca="1" si="40"/>
        <v>0</v>
      </c>
      <c r="BH68" s="21">
        <f t="shared" ca="1" si="40"/>
        <v>0</v>
      </c>
      <c r="BI68" s="21">
        <f t="shared" ca="1" si="40"/>
        <v>0</v>
      </c>
      <c r="BJ68" s="21">
        <f t="shared" ca="1" si="40"/>
        <v>0</v>
      </c>
      <c r="BK68" s="21">
        <f t="shared" ca="1" si="40"/>
        <v>0</v>
      </c>
      <c r="BL68" s="21">
        <f t="shared" ca="1" si="40"/>
        <v>0</v>
      </c>
      <c r="BM68" s="21">
        <f t="shared" ca="1" si="40"/>
        <v>0</v>
      </c>
      <c r="BN68" s="21">
        <f t="shared" ca="1" si="40"/>
        <v>0</v>
      </c>
      <c r="BO68" s="21">
        <f t="shared" ca="1" si="40"/>
        <v>0</v>
      </c>
      <c r="BP68" s="21">
        <f t="shared" ref="BM68:CB72" ca="1" si="52">IFERROR(INDIRECT("'"&amp;$B$2&amp;"'!"&amp;ADDRESS(MATCH($B68,INDIRECT("'"&amp;$B$2&amp;"'!$B$1:$B$1095"),0),MATCH(BP$5,INDIRECT("'"&amp;$B$2&amp;"'!5:5"),0))),0)</f>
        <v>0</v>
      </c>
      <c r="BQ68" s="21">
        <f t="shared" ca="1" si="52"/>
        <v>0</v>
      </c>
      <c r="BR68" s="21">
        <f t="shared" ca="1" si="52"/>
        <v>0</v>
      </c>
      <c r="BS68" s="21">
        <f t="shared" ca="1" si="52"/>
        <v>0</v>
      </c>
      <c r="BT68" s="21">
        <f t="shared" ca="1" si="52"/>
        <v>0</v>
      </c>
      <c r="BU68" s="21">
        <f t="shared" ca="1" si="52"/>
        <v>0</v>
      </c>
      <c r="BV68" s="21">
        <f t="shared" ca="1" si="52"/>
        <v>0</v>
      </c>
      <c r="BW68" s="21">
        <f t="shared" ca="1" si="52"/>
        <v>0</v>
      </c>
      <c r="BX68" s="21">
        <f t="shared" ca="1" si="46"/>
        <v>0</v>
      </c>
      <c r="BY68" s="21">
        <f t="shared" ca="1" si="46"/>
        <v>0</v>
      </c>
      <c r="BZ68" s="21">
        <f t="shared" ca="1" si="46"/>
        <v>0</v>
      </c>
      <c r="CA68" s="21">
        <f t="shared" ca="1" si="46"/>
        <v>0</v>
      </c>
      <c r="CB68" s="21">
        <f t="shared" ca="1" si="46"/>
        <v>0</v>
      </c>
      <c r="CC68" s="21">
        <f t="shared" ca="1" si="46"/>
        <v>0</v>
      </c>
      <c r="CD68" s="21">
        <f t="shared" ca="1" si="46"/>
        <v>0</v>
      </c>
      <c r="CE68" s="21">
        <f t="shared" ca="1" si="46"/>
        <v>0</v>
      </c>
      <c r="CF68" s="21">
        <f t="shared" ca="1" si="46"/>
        <v>0</v>
      </c>
      <c r="CG68" s="21">
        <f t="shared" ca="1" si="43"/>
        <v>0</v>
      </c>
      <c r="CH68" s="21">
        <f t="shared" ca="1" si="43"/>
        <v>0</v>
      </c>
      <c r="CI68" s="21">
        <f t="shared" ca="1" si="43"/>
        <v>0</v>
      </c>
      <c r="CJ68" s="22">
        <f t="shared" ca="1" si="25"/>
        <v>428056657</v>
      </c>
      <c r="CK68" s="21">
        <f t="shared" ca="1" si="49"/>
        <v>0</v>
      </c>
      <c r="CL68" s="21">
        <f t="shared" ca="1" si="49"/>
        <v>0</v>
      </c>
      <c r="CM68" s="22">
        <f t="shared" ca="1" si="26"/>
        <v>428056657</v>
      </c>
      <c r="CN68" s="21">
        <f t="shared" ca="1" si="50"/>
        <v>0</v>
      </c>
      <c r="CO68" s="21">
        <f t="shared" ca="1" si="50"/>
        <v>428056657</v>
      </c>
      <c r="CP68" s="22">
        <f t="shared" ca="1" si="27"/>
        <v>0</v>
      </c>
      <c r="CQ68" s="21">
        <f t="shared" ca="1" si="47"/>
        <v>0</v>
      </c>
      <c r="CR68" s="21">
        <f t="shared" ca="1" si="47"/>
        <v>0</v>
      </c>
      <c r="CS68" s="21">
        <f t="shared" ca="1" si="47"/>
        <v>0</v>
      </c>
      <c r="CT68" s="21">
        <f t="shared" ca="1" si="47"/>
        <v>0</v>
      </c>
      <c r="CU68" s="21">
        <f t="shared" ca="1" si="47"/>
        <v>0</v>
      </c>
      <c r="CV68" s="22">
        <f t="shared" ca="1" si="51"/>
        <v>428432946.141388</v>
      </c>
    </row>
    <row r="69" spans="1:100" ht="12.75" customHeight="1" x14ac:dyDescent="0.3">
      <c r="A69" s="64" t="s">
        <v>272</v>
      </c>
      <c r="B69" s="20">
        <v>3012</v>
      </c>
      <c r="C69" s="65" t="s">
        <v>246</v>
      </c>
      <c r="D69" s="22">
        <f t="shared" ca="1" si="24"/>
        <v>0</v>
      </c>
      <c r="E69" s="21">
        <f t="shared" ca="1" si="44"/>
        <v>0</v>
      </c>
      <c r="F69" s="21">
        <f t="shared" ca="1" si="44"/>
        <v>0</v>
      </c>
      <c r="G69" s="21">
        <f t="shared" ca="1" si="44"/>
        <v>0</v>
      </c>
      <c r="H69" s="21">
        <f t="shared" ca="1" si="44"/>
        <v>0</v>
      </c>
      <c r="I69" s="21">
        <f t="shared" ca="1" si="44"/>
        <v>0</v>
      </c>
      <c r="J69" s="21">
        <f t="shared" ca="1" si="44"/>
        <v>0</v>
      </c>
      <c r="K69" s="21">
        <f t="shared" ca="1" si="44"/>
        <v>0</v>
      </c>
      <c r="L69" s="21">
        <f t="shared" ca="1" si="44"/>
        <v>0</v>
      </c>
      <c r="M69" s="21">
        <f t="shared" ca="1" si="44"/>
        <v>0</v>
      </c>
      <c r="N69" s="21">
        <f t="shared" ca="1" si="44"/>
        <v>0</v>
      </c>
      <c r="O69" s="21">
        <f t="shared" ca="1" si="41"/>
        <v>0</v>
      </c>
      <c r="P69" s="21">
        <f t="shared" ca="1" si="41"/>
        <v>0</v>
      </c>
      <c r="Q69" s="21">
        <f t="shared" ca="1" si="41"/>
        <v>0</v>
      </c>
      <c r="R69" s="21">
        <f t="shared" ca="1" si="41"/>
        <v>0</v>
      </c>
      <c r="S69" s="21">
        <f t="shared" ca="1" si="41"/>
        <v>0</v>
      </c>
      <c r="T69" s="21">
        <f t="shared" ca="1" si="41"/>
        <v>0</v>
      </c>
      <c r="U69" s="21">
        <f t="shared" ca="1" si="41"/>
        <v>0</v>
      </c>
      <c r="V69" s="21">
        <f t="shared" ca="1" si="41"/>
        <v>0</v>
      </c>
      <c r="W69" s="21">
        <f t="shared" ca="1" si="41"/>
        <v>0</v>
      </c>
      <c r="X69" s="21">
        <f t="shared" ca="1" si="41"/>
        <v>0</v>
      </c>
      <c r="Y69" s="21">
        <f t="shared" ca="1" si="41"/>
        <v>0</v>
      </c>
      <c r="Z69" s="21">
        <f t="shared" ca="1" si="41"/>
        <v>0</v>
      </c>
      <c r="AA69" s="21">
        <f t="shared" ca="1" si="41"/>
        <v>0</v>
      </c>
      <c r="AB69" s="21">
        <f t="shared" ca="1" si="41"/>
        <v>0</v>
      </c>
      <c r="AC69" s="21">
        <f t="shared" ca="1" si="41"/>
        <v>0</v>
      </c>
      <c r="AD69" s="21">
        <f t="shared" ca="1" si="41"/>
        <v>0</v>
      </c>
      <c r="AE69" s="21">
        <f t="shared" ca="1" si="45"/>
        <v>0</v>
      </c>
      <c r="AF69" s="21">
        <f t="shared" ca="1" si="45"/>
        <v>0</v>
      </c>
      <c r="AG69" s="21">
        <f t="shared" ca="1" si="45"/>
        <v>0</v>
      </c>
      <c r="AH69" s="21">
        <f t="shared" ca="1" si="45"/>
        <v>0</v>
      </c>
      <c r="AI69" s="21">
        <f t="shared" ca="1" si="45"/>
        <v>0</v>
      </c>
      <c r="AJ69" s="21">
        <f t="shared" ca="1" si="45"/>
        <v>0</v>
      </c>
      <c r="AK69" s="21">
        <f t="shared" ca="1" si="45"/>
        <v>0</v>
      </c>
      <c r="AL69" s="21">
        <f t="shared" ca="1" si="45"/>
        <v>0</v>
      </c>
      <c r="AM69" s="21">
        <f t="shared" ca="1" si="45"/>
        <v>0</v>
      </c>
      <c r="AN69" s="21">
        <f t="shared" ca="1" si="45"/>
        <v>0</v>
      </c>
      <c r="AO69" s="21">
        <f t="shared" ca="1" si="45"/>
        <v>0</v>
      </c>
      <c r="AP69" s="21">
        <f t="shared" ca="1" si="45"/>
        <v>0</v>
      </c>
      <c r="AQ69" s="21">
        <f t="shared" ca="1" si="45"/>
        <v>0</v>
      </c>
      <c r="AR69" s="21">
        <f t="shared" ca="1" si="45"/>
        <v>0</v>
      </c>
      <c r="AS69" s="21">
        <f t="shared" ca="1" si="42"/>
        <v>0</v>
      </c>
      <c r="AT69" s="21">
        <f t="shared" ca="1" si="42"/>
        <v>0</v>
      </c>
      <c r="AU69" s="21">
        <f t="shared" ca="1" si="42"/>
        <v>0</v>
      </c>
      <c r="AV69" s="21">
        <f t="shared" ca="1" si="42"/>
        <v>0</v>
      </c>
      <c r="AW69" s="21">
        <f t="shared" ca="1" si="42"/>
        <v>0</v>
      </c>
      <c r="AX69" s="21">
        <f t="shared" ca="1" si="42"/>
        <v>0</v>
      </c>
      <c r="AY69" s="21">
        <f t="shared" ca="1" si="42"/>
        <v>0</v>
      </c>
      <c r="AZ69" s="21">
        <f t="shared" ca="1" si="42"/>
        <v>0</v>
      </c>
      <c r="BA69" s="21">
        <f t="shared" ref="BA69:BL72" ca="1" si="53">IFERROR(INDIRECT("'"&amp;$B$2&amp;"'!"&amp;ADDRESS(MATCH($B69,INDIRECT("'"&amp;$B$2&amp;"'!$B$1:$B$1095"),0),MATCH(BA$5,INDIRECT("'"&amp;$B$2&amp;"'!5:5"),0))),0)</f>
        <v>0</v>
      </c>
      <c r="BB69" s="21">
        <f t="shared" ca="1" si="53"/>
        <v>0</v>
      </c>
      <c r="BC69" s="21">
        <f t="shared" ca="1" si="53"/>
        <v>0</v>
      </c>
      <c r="BD69" s="21">
        <f t="shared" ca="1" si="53"/>
        <v>39238.92</v>
      </c>
      <c r="BE69" s="21">
        <f t="shared" ca="1" si="53"/>
        <v>0</v>
      </c>
      <c r="BF69" s="21">
        <f t="shared" ca="1" si="53"/>
        <v>0</v>
      </c>
      <c r="BG69" s="21">
        <f t="shared" ca="1" si="53"/>
        <v>0</v>
      </c>
      <c r="BH69" s="21">
        <f t="shared" ca="1" si="53"/>
        <v>0</v>
      </c>
      <c r="BI69" s="21">
        <f t="shared" ca="1" si="53"/>
        <v>0</v>
      </c>
      <c r="BJ69" s="21">
        <f t="shared" ca="1" si="53"/>
        <v>0</v>
      </c>
      <c r="BK69" s="21">
        <f t="shared" ca="1" si="53"/>
        <v>0</v>
      </c>
      <c r="BL69" s="21">
        <f t="shared" ca="1" si="53"/>
        <v>0</v>
      </c>
      <c r="BM69" s="21">
        <f t="shared" ca="1" si="52"/>
        <v>0</v>
      </c>
      <c r="BN69" s="21">
        <f t="shared" ca="1" si="52"/>
        <v>0</v>
      </c>
      <c r="BO69" s="21">
        <f t="shared" ca="1" si="52"/>
        <v>0</v>
      </c>
      <c r="BP69" s="21">
        <f t="shared" ca="1" si="52"/>
        <v>0</v>
      </c>
      <c r="BQ69" s="21">
        <f t="shared" ca="1" si="52"/>
        <v>0</v>
      </c>
      <c r="BR69" s="21">
        <f t="shared" ca="1" si="52"/>
        <v>0</v>
      </c>
      <c r="BS69" s="21">
        <f t="shared" ca="1" si="52"/>
        <v>0</v>
      </c>
      <c r="BT69" s="21">
        <f t="shared" ca="1" si="52"/>
        <v>0</v>
      </c>
      <c r="BU69" s="21">
        <f t="shared" ca="1" si="52"/>
        <v>0</v>
      </c>
      <c r="BV69" s="21">
        <f t="shared" ca="1" si="52"/>
        <v>0</v>
      </c>
      <c r="BW69" s="21">
        <f t="shared" ca="1" si="52"/>
        <v>0</v>
      </c>
      <c r="BX69" s="21">
        <f t="shared" ca="1" si="46"/>
        <v>0</v>
      </c>
      <c r="BY69" s="21">
        <f t="shared" ca="1" si="46"/>
        <v>0</v>
      </c>
      <c r="BZ69" s="21">
        <f t="shared" ca="1" si="46"/>
        <v>0</v>
      </c>
      <c r="CA69" s="21">
        <f t="shared" ca="1" si="46"/>
        <v>0</v>
      </c>
      <c r="CB69" s="21">
        <f t="shared" ca="1" si="46"/>
        <v>0</v>
      </c>
      <c r="CC69" s="21">
        <f t="shared" ca="1" si="46"/>
        <v>0</v>
      </c>
      <c r="CD69" s="21">
        <f t="shared" ca="1" si="46"/>
        <v>0</v>
      </c>
      <c r="CE69" s="21">
        <f t="shared" ca="1" si="46"/>
        <v>0</v>
      </c>
      <c r="CF69" s="21">
        <f t="shared" ca="1" si="46"/>
        <v>0</v>
      </c>
      <c r="CG69" s="21">
        <f t="shared" ca="1" si="43"/>
        <v>0</v>
      </c>
      <c r="CH69" s="21">
        <f t="shared" ca="1" si="43"/>
        <v>0</v>
      </c>
      <c r="CI69" s="21">
        <f t="shared" ca="1" si="43"/>
        <v>0</v>
      </c>
      <c r="CJ69" s="22">
        <f t="shared" ca="1" si="25"/>
        <v>6375901.7100000009</v>
      </c>
      <c r="CK69" s="21">
        <f t="shared" ca="1" si="49"/>
        <v>0</v>
      </c>
      <c r="CL69" s="21">
        <f t="shared" ca="1" si="49"/>
        <v>0</v>
      </c>
      <c r="CM69" s="22">
        <f t="shared" ca="1" si="26"/>
        <v>6375901.7100000009</v>
      </c>
      <c r="CN69" s="21">
        <f t="shared" ca="1" si="50"/>
        <v>179004.51000000004</v>
      </c>
      <c r="CO69" s="21">
        <f t="shared" ca="1" si="50"/>
        <v>6196897.2000000011</v>
      </c>
      <c r="CP69" s="22">
        <f t="shared" ca="1" si="27"/>
        <v>0</v>
      </c>
      <c r="CQ69" s="21">
        <f t="shared" ca="1" si="47"/>
        <v>0</v>
      </c>
      <c r="CR69" s="21">
        <f t="shared" ca="1" si="47"/>
        <v>0</v>
      </c>
      <c r="CS69" s="21">
        <f t="shared" ca="1" si="47"/>
        <v>0</v>
      </c>
      <c r="CT69" s="21">
        <f t="shared" ca="1" si="47"/>
        <v>0</v>
      </c>
      <c r="CU69" s="21">
        <f t="shared" ca="1" si="47"/>
        <v>0</v>
      </c>
      <c r="CV69" s="22">
        <f t="shared" ca="1" si="51"/>
        <v>6415140.6300000008</v>
      </c>
    </row>
    <row r="70" spans="1:100" ht="12.75" customHeight="1" x14ac:dyDescent="0.3">
      <c r="A70" s="64" t="s">
        <v>274</v>
      </c>
      <c r="B70" s="20">
        <v>3016</v>
      </c>
      <c r="C70" s="65" t="s">
        <v>246</v>
      </c>
      <c r="D70" s="22">
        <f t="shared" ca="1" si="24"/>
        <v>0</v>
      </c>
      <c r="E70" s="21">
        <f t="shared" ca="1" si="44"/>
        <v>0</v>
      </c>
      <c r="F70" s="21">
        <f t="shared" ca="1" si="44"/>
        <v>0</v>
      </c>
      <c r="G70" s="21">
        <f t="shared" ca="1" si="44"/>
        <v>0</v>
      </c>
      <c r="H70" s="21">
        <f t="shared" ca="1" si="44"/>
        <v>0</v>
      </c>
      <c r="I70" s="21">
        <f t="shared" ca="1" si="44"/>
        <v>0</v>
      </c>
      <c r="J70" s="21">
        <f t="shared" ca="1" si="44"/>
        <v>0</v>
      </c>
      <c r="K70" s="21">
        <f t="shared" ca="1" si="44"/>
        <v>0</v>
      </c>
      <c r="L70" s="21">
        <f t="shared" ca="1" si="44"/>
        <v>0</v>
      </c>
      <c r="M70" s="21">
        <f t="shared" ca="1" si="44"/>
        <v>0</v>
      </c>
      <c r="N70" s="21">
        <f t="shared" ca="1" si="44"/>
        <v>0</v>
      </c>
      <c r="O70" s="21">
        <f t="shared" ca="1" si="44"/>
        <v>0</v>
      </c>
      <c r="P70" s="21">
        <f t="shared" ca="1" si="44"/>
        <v>0</v>
      </c>
      <c r="Q70" s="21">
        <f t="shared" ca="1" si="44"/>
        <v>0</v>
      </c>
      <c r="R70" s="21">
        <f t="shared" ca="1" si="44"/>
        <v>0</v>
      </c>
      <c r="S70" s="21">
        <f t="shared" ca="1" si="44"/>
        <v>0</v>
      </c>
      <c r="T70" s="21">
        <f t="shared" ca="1" si="44"/>
        <v>0</v>
      </c>
      <c r="U70" s="21">
        <f t="shared" ref="U70:AJ72" ca="1" si="54">IFERROR(INDIRECT("'"&amp;$B$2&amp;"'!"&amp;ADDRESS(MATCH($B70,INDIRECT("'"&amp;$B$2&amp;"'!$B$1:$B$1095"),0),MATCH(U$5,INDIRECT("'"&amp;$B$2&amp;"'!5:5"),0))),0)</f>
        <v>0</v>
      </c>
      <c r="V70" s="21">
        <f t="shared" ca="1" si="54"/>
        <v>0</v>
      </c>
      <c r="W70" s="21">
        <f t="shared" ca="1" si="54"/>
        <v>0</v>
      </c>
      <c r="X70" s="21">
        <f t="shared" ca="1" si="54"/>
        <v>0</v>
      </c>
      <c r="Y70" s="21">
        <f t="shared" ca="1" si="54"/>
        <v>0</v>
      </c>
      <c r="Z70" s="21">
        <f t="shared" ca="1" si="54"/>
        <v>0</v>
      </c>
      <c r="AA70" s="21">
        <f t="shared" ca="1" si="54"/>
        <v>0</v>
      </c>
      <c r="AB70" s="21">
        <f t="shared" ca="1" si="54"/>
        <v>0</v>
      </c>
      <c r="AC70" s="21">
        <f t="shared" ca="1" si="54"/>
        <v>0</v>
      </c>
      <c r="AD70" s="21">
        <f t="shared" ca="1" si="54"/>
        <v>0</v>
      </c>
      <c r="AE70" s="21">
        <f t="shared" ca="1" si="54"/>
        <v>0</v>
      </c>
      <c r="AF70" s="21">
        <f t="shared" ca="1" si="54"/>
        <v>0</v>
      </c>
      <c r="AG70" s="21">
        <f t="shared" ca="1" si="54"/>
        <v>0</v>
      </c>
      <c r="AH70" s="21">
        <f t="shared" ca="1" si="54"/>
        <v>0</v>
      </c>
      <c r="AI70" s="21">
        <f t="shared" ca="1" si="45"/>
        <v>0</v>
      </c>
      <c r="AJ70" s="21">
        <f t="shared" ca="1" si="45"/>
        <v>0</v>
      </c>
      <c r="AK70" s="21">
        <f t="shared" ca="1" si="45"/>
        <v>0</v>
      </c>
      <c r="AL70" s="21">
        <f t="shared" ca="1" si="45"/>
        <v>0</v>
      </c>
      <c r="AM70" s="21">
        <f t="shared" ca="1" si="45"/>
        <v>0</v>
      </c>
      <c r="AN70" s="21">
        <f t="shared" ca="1" si="45"/>
        <v>0</v>
      </c>
      <c r="AO70" s="21">
        <f t="shared" ca="1" si="45"/>
        <v>0</v>
      </c>
      <c r="AP70" s="21">
        <f t="shared" ca="1" si="45"/>
        <v>0</v>
      </c>
      <c r="AQ70" s="21">
        <f t="shared" ca="1" si="45"/>
        <v>0</v>
      </c>
      <c r="AR70" s="21">
        <f t="shared" ca="1" si="45"/>
        <v>0</v>
      </c>
      <c r="AS70" s="21">
        <f t="shared" ca="1" si="45"/>
        <v>0</v>
      </c>
      <c r="AT70" s="21">
        <f t="shared" ca="1" si="45"/>
        <v>0</v>
      </c>
      <c r="AU70" s="21">
        <f t="shared" ref="AS70:BB72" ca="1" si="55">IFERROR(INDIRECT("'"&amp;$B$2&amp;"'!"&amp;ADDRESS(MATCH($B70,INDIRECT("'"&amp;$B$2&amp;"'!$B$1:$B$1095"),0),MATCH(AU$5,INDIRECT("'"&amp;$B$2&amp;"'!5:5"),0))),0)</f>
        <v>0</v>
      </c>
      <c r="AV70" s="21">
        <f t="shared" ca="1" si="55"/>
        <v>0</v>
      </c>
      <c r="AW70" s="21">
        <f t="shared" ca="1" si="55"/>
        <v>0</v>
      </c>
      <c r="AX70" s="21">
        <f t="shared" ca="1" si="55"/>
        <v>0</v>
      </c>
      <c r="AY70" s="21">
        <f t="shared" ca="1" si="55"/>
        <v>0</v>
      </c>
      <c r="AZ70" s="21">
        <f t="shared" ca="1" si="55"/>
        <v>0</v>
      </c>
      <c r="BA70" s="21">
        <f t="shared" ca="1" si="55"/>
        <v>0</v>
      </c>
      <c r="BB70" s="21">
        <f t="shared" ca="1" si="55"/>
        <v>0</v>
      </c>
      <c r="BC70" s="21">
        <f t="shared" ca="1" si="53"/>
        <v>0</v>
      </c>
      <c r="BD70" s="21">
        <f t="shared" ca="1" si="53"/>
        <v>1673216.9899998601</v>
      </c>
      <c r="BE70" s="21">
        <f t="shared" ca="1" si="53"/>
        <v>0</v>
      </c>
      <c r="BF70" s="21">
        <f t="shared" ca="1" si="53"/>
        <v>0</v>
      </c>
      <c r="BG70" s="21">
        <f t="shared" ca="1" si="53"/>
        <v>0</v>
      </c>
      <c r="BH70" s="21">
        <f t="shared" ca="1" si="53"/>
        <v>0</v>
      </c>
      <c r="BI70" s="21">
        <f t="shared" ca="1" si="53"/>
        <v>0</v>
      </c>
      <c r="BJ70" s="21">
        <f t="shared" ca="1" si="53"/>
        <v>0</v>
      </c>
      <c r="BK70" s="21">
        <f t="shared" ca="1" si="53"/>
        <v>0</v>
      </c>
      <c r="BL70" s="21">
        <f t="shared" ca="1" si="53"/>
        <v>0</v>
      </c>
      <c r="BM70" s="21">
        <f t="shared" ca="1" si="52"/>
        <v>0</v>
      </c>
      <c r="BN70" s="21">
        <f t="shared" ca="1" si="52"/>
        <v>0</v>
      </c>
      <c r="BO70" s="21">
        <f t="shared" ca="1" si="52"/>
        <v>0</v>
      </c>
      <c r="BP70" s="21">
        <f t="shared" ca="1" si="52"/>
        <v>0</v>
      </c>
      <c r="BQ70" s="21">
        <f t="shared" ca="1" si="52"/>
        <v>0</v>
      </c>
      <c r="BR70" s="21">
        <f t="shared" ca="1" si="52"/>
        <v>0</v>
      </c>
      <c r="BS70" s="21">
        <f t="shared" ca="1" si="52"/>
        <v>0</v>
      </c>
      <c r="BT70" s="21">
        <f t="shared" ca="1" si="52"/>
        <v>0</v>
      </c>
      <c r="BU70" s="21">
        <f t="shared" ca="1" si="52"/>
        <v>0</v>
      </c>
      <c r="BV70" s="21">
        <f t="shared" ca="1" si="52"/>
        <v>0</v>
      </c>
      <c r="BW70" s="21">
        <f t="shared" ca="1" si="52"/>
        <v>0</v>
      </c>
      <c r="BX70" s="21">
        <f t="shared" ca="1" si="46"/>
        <v>0</v>
      </c>
      <c r="BY70" s="21">
        <f t="shared" ca="1" si="46"/>
        <v>0</v>
      </c>
      <c r="BZ70" s="21">
        <f t="shared" ca="1" si="46"/>
        <v>0</v>
      </c>
      <c r="CA70" s="21">
        <f t="shared" ca="1" si="46"/>
        <v>0</v>
      </c>
      <c r="CB70" s="21">
        <f t="shared" ca="1" si="46"/>
        <v>0</v>
      </c>
      <c r="CC70" s="21">
        <f t="shared" ca="1" si="46"/>
        <v>0</v>
      </c>
      <c r="CD70" s="21">
        <f t="shared" ca="1" si="46"/>
        <v>0</v>
      </c>
      <c r="CE70" s="21">
        <f t="shared" ca="1" si="46"/>
        <v>0</v>
      </c>
      <c r="CF70" s="21">
        <f t="shared" ca="1" si="46"/>
        <v>0</v>
      </c>
      <c r="CG70" s="21">
        <f t="shared" ref="CG70:CI70" ca="1" si="56">IFERROR(INDIRECT("'"&amp;$B$2&amp;"'!"&amp;ADDRESS(MATCH($B70,INDIRECT("'"&amp;$B$2&amp;"'!$B$1:$B$1095"),0),MATCH(CG$5,INDIRECT("'"&amp;$B$2&amp;"'!5:5"),0))),0)</f>
        <v>0</v>
      </c>
      <c r="CH70" s="21">
        <f t="shared" ca="1" si="56"/>
        <v>0</v>
      </c>
      <c r="CI70" s="21">
        <f t="shared" ca="1" si="56"/>
        <v>0</v>
      </c>
      <c r="CJ70" s="22">
        <f t="shared" ca="1" si="25"/>
        <v>1000498232.6200106</v>
      </c>
      <c r="CK70" s="21">
        <f t="shared" ca="1" si="49"/>
        <v>0</v>
      </c>
      <c r="CL70" s="21">
        <f t="shared" ca="1" si="49"/>
        <v>0</v>
      </c>
      <c r="CM70" s="22">
        <f t="shared" ca="1" si="26"/>
        <v>33596142.599999957</v>
      </c>
      <c r="CN70" s="21">
        <f t="shared" ca="1" si="50"/>
        <v>219237.21000000002</v>
      </c>
      <c r="CO70" s="21">
        <f t="shared" ca="1" si="50"/>
        <v>33376905.38999996</v>
      </c>
      <c r="CP70" s="22">
        <f t="shared" ca="1" si="27"/>
        <v>966902090.02001071</v>
      </c>
      <c r="CQ70" s="21">
        <f t="shared" ca="1" si="47"/>
        <v>619049.54999999981</v>
      </c>
      <c r="CR70" s="21">
        <f t="shared" ca="1" si="47"/>
        <v>966283040.47001076</v>
      </c>
      <c r="CS70" s="21">
        <f t="shared" ca="1" si="47"/>
        <v>74584.409999999931</v>
      </c>
      <c r="CT70" s="21">
        <f t="shared" ca="1" si="47"/>
        <v>0</v>
      </c>
      <c r="CU70" s="21">
        <f t="shared" ca="1" si="47"/>
        <v>0</v>
      </c>
      <c r="CV70" s="22">
        <f t="shared" ca="1" si="51"/>
        <v>1002246034.0200105</v>
      </c>
    </row>
    <row r="71" spans="1:100" ht="12.75" customHeight="1" x14ac:dyDescent="0.3">
      <c r="A71" s="64" t="s">
        <v>276</v>
      </c>
      <c r="B71" s="20">
        <v>3017</v>
      </c>
      <c r="C71" s="65" t="s">
        <v>246</v>
      </c>
      <c r="D71" s="22">
        <f t="shared" ca="1" si="24"/>
        <v>0</v>
      </c>
      <c r="E71" s="21">
        <f t="shared" ref="E71:T72" ca="1" si="57">IFERROR(INDIRECT("'"&amp;$B$2&amp;"'!"&amp;ADDRESS(MATCH($B71,INDIRECT("'"&amp;$B$2&amp;"'!$B$1:$B$1095"),0),MATCH(E$5,INDIRECT("'"&amp;$B$2&amp;"'!5:5"),0))),0)</f>
        <v>0</v>
      </c>
      <c r="F71" s="21">
        <f t="shared" ca="1" si="57"/>
        <v>0</v>
      </c>
      <c r="G71" s="21">
        <f t="shared" ca="1" si="57"/>
        <v>0</v>
      </c>
      <c r="H71" s="21">
        <f t="shared" ca="1" si="57"/>
        <v>0</v>
      </c>
      <c r="I71" s="21">
        <f t="shared" ca="1" si="57"/>
        <v>0</v>
      </c>
      <c r="J71" s="21">
        <f t="shared" ca="1" si="57"/>
        <v>0</v>
      </c>
      <c r="K71" s="21">
        <f t="shared" ca="1" si="57"/>
        <v>0</v>
      </c>
      <c r="L71" s="21">
        <f t="shared" ca="1" si="57"/>
        <v>0</v>
      </c>
      <c r="M71" s="21">
        <f t="shared" ca="1" si="57"/>
        <v>0</v>
      </c>
      <c r="N71" s="21">
        <f t="shared" ca="1" si="57"/>
        <v>0</v>
      </c>
      <c r="O71" s="21">
        <f t="shared" ca="1" si="57"/>
        <v>0</v>
      </c>
      <c r="P71" s="21">
        <f t="shared" ca="1" si="57"/>
        <v>0</v>
      </c>
      <c r="Q71" s="21">
        <f t="shared" ca="1" si="57"/>
        <v>0</v>
      </c>
      <c r="R71" s="21">
        <f t="shared" ca="1" si="57"/>
        <v>0</v>
      </c>
      <c r="S71" s="21">
        <f t="shared" ca="1" si="57"/>
        <v>0</v>
      </c>
      <c r="T71" s="21">
        <f t="shared" ca="1" si="57"/>
        <v>0</v>
      </c>
      <c r="U71" s="21">
        <f t="shared" ca="1" si="54"/>
        <v>0</v>
      </c>
      <c r="V71" s="21">
        <f t="shared" ca="1" si="54"/>
        <v>0</v>
      </c>
      <c r="W71" s="21">
        <f t="shared" ca="1" si="54"/>
        <v>0</v>
      </c>
      <c r="X71" s="21">
        <f t="shared" ca="1" si="54"/>
        <v>0</v>
      </c>
      <c r="Y71" s="21">
        <f t="shared" ca="1" si="54"/>
        <v>0</v>
      </c>
      <c r="Z71" s="21">
        <f t="shared" ca="1" si="54"/>
        <v>0</v>
      </c>
      <c r="AA71" s="21">
        <f t="shared" ca="1" si="54"/>
        <v>0</v>
      </c>
      <c r="AB71" s="21">
        <f t="shared" ca="1" si="54"/>
        <v>0</v>
      </c>
      <c r="AC71" s="21">
        <f t="shared" ca="1" si="54"/>
        <v>0</v>
      </c>
      <c r="AD71" s="21">
        <f t="shared" ca="1" si="54"/>
        <v>0</v>
      </c>
      <c r="AE71" s="21">
        <f t="shared" ca="1" si="54"/>
        <v>0</v>
      </c>
      <c r="AF71" s="21">
        <f t="shared" ca="1" si="54"/>
        <v>0</v>
      </c>
      <c r="AG71" s="21">
        <f t="shared" ca="1" si="54"/>
        <v>0</v>
      </c>
      <c r="AH71" s="21">
        <f t="shared" ca="1" si="54"/>
        <v>0</v>
      </c>
      <c r="AI71" s="21">
        <f t="shared" ca="1" si="54"/>
        <v>0</v>
      </c>
      <c r="AJ71" s="21">
        <f t="shared" ca="1" si="54"/>
        <v>0</v>
      </c>
      <c r="AK71" s="21">
        <f t="shared" ref="AI71:AR72" ca="1" si="58">IFERROR(INDIRECT("'"&amp;$B$2&amp;"'!"&amp;ADDRESS(MATCH($B71,INDIRECT("'"&amp;$B$2&amp;"'!$B$1:$B$1095"),0),MATCH(AK$5,INDIRECT("'"&amp;$B$2&amp;"'!5:5"),0))),0)</f>
        <v>0</v>
      </c>
      <c r="AL71" s="21">
        <f t="shared" ca="1" si="58"/>
        <v>0</v>
      </c>
      <c r="AM71" s="21">
        <f t="shared" ca="1" si="58"/>
        <v>0</v>
      </c>
      <c r="AN71" s="21">
        <f t="shared" ca="1" si="58"/>
        <v>0</v>
      </c>
      <c r="AO71" s="21">
        <f t="shared" ca="1" si="58"/>
        <v>0</v>
      </c>
      <c r="AP71" s="21">
        <f t="shared" ca="1" si="58"/>
        <v>0</v>
      </c>
      <c r="AQ71" s="21">
        <f t="shared" ca="1" si="58"/>
        <v>0</v>
      </c>
      <c r="AR71" s="21">
        <f t="shared" ca="1" si="58"/>
        <v>0</v>
      </c>
      <c r="AS71" s="21">
        <f t="shared" ca="1" si="55"/>
        <v>0</v>
      </c>
      <c r="AT71" s="21">
        <f t="shared" ca="1" si="55"/>
        <v>0</v>
      </c>
      <c r="AU71" s="21">
        <f t="shared" ca="1" si="55"/>
        <v>0</v>
      </c>
      <c r="AV71" s="21">
        <f t="shared" ca="1" si="55"/>
        <v>0</v>
      </c>
      <c r="AW71" s="21">
        <f t="shared" ca="1" si="55"/>
        <v>0</v>
      </c>
      <c r="AX71" s="21">
        <f t="shared" ca="1" si="55"/>
        <v>0</v>
      </c>
      <c r="AY71" s="21">
        <f t="shared" ca="1" si="55"/>
        <v>0</v>
      </c>
      <c r="AZ71" s="21">
        <f t="shared" ca="1" si="55"/>
        <v>0</v>
      </c>
      <c r="BA71" s="21">
        <f t="shared" ca="1" si="55"/>
        <v>0</v>
      </c>
      <c r="BB71" s="21">
        <f t="shared" ca="1" si="55"/>
        <v>0</v>
      </c>
      <c r="BC71" s="21">
        <f t="shared" ca="1" si="53"/>
        <v>0</v>
      </c>
      <c r="BD71" s="21">
        <f t="shared" ca="1" si="53"/>
        <v>377144.08000000007</v>
      </c>
      <c r="BE71" s="21">
        <f t="shared" ca="1" si="53"/>
        <v>0</v>
      </c>
      <c r="BF71" s="21">
        <f t="shared" ca="1" si="53"/>
        <v>0</v>
      </c>
      <c r="BG71" s="21">
        <f t="shared" ca="1" si="53"/>
        <v>0</v>
      </c>
      <c r="BH71" s="21">
        <f t="shared" ca="1" si="53"/>
        <v>0</v>
      </c>
      <c r="BI71" s="21">
        <f t="shared" ca="1" si="53"/>
        <v>0</v>
      </c>
      <c r="BJ71" s="21">
        <f t="shared" ca="1" si="53"/>
        <v>0</v>
      </c>
      <c r="BK71" s="21">
        <f t="shared" ca="1" si="53"/>
        <v>0</v>
      </c>
      <c r="BL71" s="21">
        <f t="shared" ca="1" si="53"/>
        <v>0</v>
      </c>
      <c r="BM71" s="21">
        <f t="shared" ca="1" si="52"/>
        <v>0</v>
      </c>
      <c r="BN71" s="21">
        <f t="shared" ca="1" si="52"/>
        <v>0</v>
      </c>
      <c r="BO71" s="21">
        <f t="shared" ca="1" si="52"/>
        <v>0</v>
      </c>
      <c r="BP71" s="21">
        <f t="shared" ca="1" si="52"/>
        <v>0</v>
      </c>
      <c r="BQ71" s="21">
        <f t="shared" ca="1" si="52"/>
        <v>0</v>
      </c>
      <c r="BR71" s="21">
        <f t="shared" ca="1" si="52"/>
        <v>0</v>
      </c>
      <c r="BS71" s="21">
        <f t="shared" ca="1" si="52"/>
        <v>0</v>
      </c>
      <c r="BT71" s="21">
        <f t="shared" ca="1" si="52"/>
        <v>0</v>
      </c>
      <c r="BU71" s="21">
        <f t="shared" ca="1" si="52"/>
        <v>0</v>
      </c>
      <c r="BV71" s="21">
        <f t="shared" ca="1" si="52"/>
        <v>0</v>
      </c>
      <c r="BW71" s="21">
        <f t="shared" ca="1" si="52"/>
        <v>0</v>
      </c>
      <c r="BX71" s="21">
        <f t="shared" ca="1" si="52"/>
        <v>0</v>
      </c>
      <c r="BY71" s="21">
        <f t="shared" ca="1" si="52"/>
        <v>0</v>
      </c>
      <c r="BZ71" s="21">
        <f t="shared" ca="1" si="52"/>
        <v>0</v>
      </c>
      <c r="CA71" s="21">
        <f t="shared" ca="1" si="52"/>
        <v>0</v>
      </c>
      <c r="CB71" s="21">
        <f t="shared" ca="1" si="52"/>
        <v>0</v>
      </c>
      <c r="CC71" s="21">
        <f t="shared" ref="CC71:CI72" ca="1" si="59">IFERROR(INDIRECT("'"&amp;$B$2&amp;"'!"&amp;ADDRESS(MATCH($B71,INDIRECT("'"&amp;$B$2&amp;"'!$B$1:$B$1095"),0),MATCH(CC$5,INDIRECT("'"&amp;$B$2&amp;"'!5:5"),0))),0)</f>
        <v>0</v>
      </c>
      <c r="CD71" s="21">
        <f t="shared" ca="1" si="59"/>
        <v>0</v>
      </c>
      <c r="CE71" s="21">
        <f t="shared" ca="1" si="59"/>
        <v>0</v>
      </c>
      <c r="CF71" s="21">
        <f t="shared" ca="1" si="59"/>
        <v>0</v>
      </c>
      <c r="CG71" s="21">
        <f t="shared" ca="1" si="59"/>
        <v>0</v>
      </c>
      <c r="CH71" s="21">
        <f t="shared" ca="1" si="59"/>
        <v>0</v>
      </c>
      <c r="CI71" s="21">
        <f t="shared" ca="1" si="59"/>
        <v>0</v>
      </c>
      <c r="CJ71" s="22">
        <f t="shared" ca="1" si="25"/>
        <v>6561737.4799999986</v>
      </c>
      <c r="CK71" s="21">
        <f t="shared" ca="1" si="49"/>
        <v>0</v>
      </c>
      <c r="CL71" s="21">
        <f t="shared" ca="1" si="49"/>
        <v>0</v>
      </c>
      <c r="CM71" s="22">
        <f t="shared" ca="1" si="26"/>
        <v>6561737.4799999986</v>
      </c>
      <c r="CN71" s="21">
        <f t="shared" ca="1" si="50"/>
        <v>24410.139999999996</v>
      </c>
      <c r="CO71" s="21">
        <f t="shared" ca="1" si="50"/>
        <v>6537327.3399999989</v>
      </c>
      <c r="CP71" s="22">
        <f t="shared" ca="1" si="27"/>
        <v>0</v>
      </c>
      <c r="CQ71" s="21">
        <f t="shared" ref="CQ71:CU72" ca="1" si="60">IFERROR(INDIRECT("'"&amp;$B$2&amp;"'!"&amp;ADDRESS(MATCH($B71,INDIRECT("'"&amp;$B$2&amp;"'!$B$1:$B$1095"),0),MATCH(CQ$5,INDIRECT("'"&amp;$B$2&amp;"'!5:5"),0))),0)</f>
        <v>0</v>
      </c>
      <c r="CR71" s="21">
        <f t="shared" ca="1" si="60"/>
        <v>0</v>
      </c>
      <c r="CS71" s="21">
        <f t="shared" ca="1" si="60"/>
        <v>0</v>
      </c>
      <c r="CT71" s="21">
        <f t="shared" ca="1" si="60"/>
        <v>0</v>
      </c>
      <c r="CU71" s="21">
        <f t="shared" ca="1" si="60"/>
        <v>0</v>
      </c>
      <c r="CV71" s="22">
        <f t="shared" ca="1" si="51"/>
        <v>6938881.5599999987</v>
      </c>
    </row>
    <row r="72" spans="1:100" ht="13.8" x14ac:dyDescent="0.3">
      <c r="A72" s="64" t="s">
        <v>278</v>
      </c>
      <c r="B72" s="20">
        <v>3018</v>
      </c>
      <c r="C72" s="65" t="s">
        <v>246</v>
      </c>
      <c r="D72" s="22">
        <f t="shared" ca="1" si="24"/>
        <v>0</v>
      </c>
      <c r="E72" s="21">
        <f t="shared" ca="1" si="57"/>
        <v>0</v>
      </c>
      <c r="F72" s="21">
        <f t="shared" ca="1" si="57"/>
        <v>0</v>
      </c>
      <c r="G72" s="21">
        <f t="shared" ca="1" si="57"/>
        <v>0</v>
      </c>
      <c r="H72" s="21">
        <f t="shared" ca="1" si="57"/>
        <v>0</v>
      </c>
      <c r="I72" s="21">
        <f t="shared" ca="1" si="57"/>
        <v>0</v>
      </c>
      <c r="J72" s="21">
        <f t="shared" ca="1" si="57"/>
        <v>0</v>
      </c>
      <c r="K72" s="21">
        <f t="shared" ca="1" si="57"/>
        <v>0</v>
      </c>
      <c r="L72" s="21">
        <f t="shared" ca="1" si="57"/>
        <v>0</v>
      </c>
      <c r="M72" s="21">
        <f t="shared" ca="1" si="57"/>
        <v>0</v>
      </c>
      <c r="N72" s="21">
        <f t="shared" ca="1" si="57"/>
        <v>0</v>
      </c>
      <c r="O72" s="21">
        <f t="shared" ca="1" si="57"/>
        <v>0</v>
      </c>
      <c r="P72" s="21">
        <f t="shared" ca="1" si="57"/>
        <v>0</v>
      </c>
      <c r="Q72" s="21">
        <f t="shared" ca="1" si="57"/>
        <v>0</v>
      </c>
      <c r="R72" s="21">
        <f t="shared" ca="1" si="57"/>
        <v>0</v>
      </c>
      <c r="S72" s="21">
        <f t="shared" ca="1" si="57"/>
        <v>0</v>
      </c>
      <c r="T72" s="21">
        <f t="shared" ca="1" si="57"/>
        <v>0</v>
      </c>
      <c r="U72" s="21">
        <f t="shared" ca="1" si="54"/>
        <v>0</v>
      </c>
      <c r="V72" s="21">
        <f t="shared" ca="1" si="54"/>
        <v>0</v>
      </c>
      <c r="W72" s="21">
        <f t="shared" ca="1" si="54"/>
        <v>0</v>
      </c>
      <c r="X72" s="21">
        <f t="shared" ca="1" si="54"/>
        <v>0</v>
      </c>
      <c r="Y72" s="21">
        <f t="shared" ca="1" si="54"/>
        <v>0</v>
      </c>
      <c r="Z72" s="21">
        <f t="shared" ca="1" si="54"/>
        <v>0</v>
      </c>
      <c r="AA72" s="21">
        <f t="shared" ca="1" si="54"/>
        <v>0</v>
      </c>
      <c r="AB72" s="21">
        <f t="shared" ca="1" si="54"/>
        <v>0</v>
      </c>
      <c r="AC72" s="21">
        <f t="shared" ca="1" si="54"/>
        <v>0</v>
      </c>
      <c r="AD72" s="21">
        <f t="shared" ca="1" si="54"/>
        <v>0</v>
      </c>
      <c r="AE72" s="21">
        <f t="shared" ca="1" si="54"/>
        <v>0</v>
      </c>
      <c r="AF72" s="21">
        <f t="shared" ca="1" si="54"/>
        <v>0</v>
      </c>
      <c r="AG72" s="21">
        <f t="shared" ca="1" si="54"/>
        <v>0</v>
      </c>
      <c r="AH72" s="21">
        <f t="shared" ca="1" si="54"/>
        <v>0</v>
      </c>
      <c r="AI72" s="21">
        <f t="shared" ca="1" si="58"/>
        <v>0</v>
      </c>
      <c r="AJ72" s="21">
        <f t="shared" ca="1" si="58"/>
        <v>0</v>
      </c>
      <c r="AK72" s="21">
        <f t="shared" ca="1" si="58"/>
        <v>0</v>
      </c>
      <c r="AL72" s="21">
        <f t="shared" ca="1" si="58"/>
        <v>0</v>
      </c>
      <c r="AM72" s="21">
        <f t="shared" ca="1" si="58"/>
        <v>0</v>
      </c>
      <c r="AN72" s="21">
        <f t="shared" ca="1" si="58"/>
        <v>0</v>
      </c>
      <c r="AO72" s="21">
        <f t="shared" ca="1" si="58"/>
        <v>0</v>
      </c>
      <c r="AP72" s="21">
        <f t="shared" ca="1" si="58"/>
        <v>0</v>
      </c>
      <c r="AQ72" s="21">
        <f t="shared" ca="1" si="58"/>
        <v>0</v>
      </c>
      <c r="AR72" s="21">
        <f t="shared" ca="1" si="58"/>
        <v>0</v>
      </c>
      <c r="AS72" s="21">
        <f t="shared" ca="1" si="55"/>
        <v>0</v>
      </c>
      <c r="AT72" s="21">
        <f t="shared" ca="1" si="55"/>
        <v>0</v>
      </c>
      <c r="AU72" s="21">
        <f t="shared" ca="1" si="55"/>
        <v>0</v>
      </c>
      <c r="AV72" s="21">
        <f t="shared" ca="1" si="55"/>
        <v>0</v>
      </c>
      <c r="AW72" s="21">
        <f t="shared" ca="1" si="55"/>
        <v>0</v>
      </c>
      <c r="AX72" s="21">
        <f t="shared" ca="1" si="55"/>
        <v>0</v>
      </c>
      <c r="AY72" s="21">
        <f t="shared" ca="1" si="55"/>
        <v>0</v>
      </c>
      <c r="AZ72" s="21">
        <f t="shared" ca="1" si="55"/>
        <v>0</v>
      </c>
      <c r="BA72" s="21">
        <f t="shared" ca="1" si="55"/>
        <v>0</v>
      </c>
      <c r="BB72" s="21">
        <f t="shared" ca="1" si="55"/>
        <v>0</v>
      </c>
      <c r="BC72" s="21">
        <f t="shared" ca="1" si="53"/>
        <v>0</v>
      </c>
      <c r="BD72" s="21">
        <f t="shared" ca="1" si="53"/>
        <v>1143494.260000004</v>
      </c>
      <c r="BE72" s="21">
        <f t="shared" ca="1" si="53"/>
        <v>0</v>
      </c>
      <c r="BF72" s="21">
        <f t="shared" ca="1" si="53"/>
        <v>0</v>
      </c>
      <c r="BG72" s="21">
        <f t="shared" ca="1" si="53"/>
        <v>0</v>
      </c>
      <c r="BH72" s="21">
        <f t="shared" ca="1" si="53"/>
        <v>0</v>
      </c>
      <c r="BI72" s="21">
        <f t="shared" ca="1" si="53"/>
        <v>0</v>
      </c>
      <c r="BJ72" s="21">
        <f t="shared" ca="1" si="53"/>
        <v>0</v>
      </c>
      <c r="BK72" s="21">
        <f t="shared" ca="1" si="53"/>
        <v>0</v>
      </c>
      <c r="BL72" s="21">
        <f t="shared" ca="1" si="53"/>
        <v>0</v>
      </c>
      <c r="BM72" s="21">
        <f t="shared" ca="1" si="52"/>
        <v>0</v>
      </c>
      <c r="BN72" s="21">
        <f t="shared" ca="1" si="52"/>
        <v>0</v>
      </c>
      <c r="BO72" s="21">
        <f t="shared" ca="1" si="52"/>
        <v>0</v>
      </c>
      <c r="BP72" s="21">
        <f t="shared" ca="1" si="52"/>
        <v>0</v>
      </c>
      <c r="BQ72" s="21">
        <f t="shared" ca="1" si="52"/>
        <v>0</v>
      </c>
      <c r="BR72" s="21">
        <f t="shared" ca="1" si="52"/>
        <v>0</v>
      </c>
      <c r="BS72" s="21">
        <f t="shared" ca="1" si="52"/>
        <v>0</v>
      </c>
      <c r="BT72" s="21">
        <f t="shared" ca="1" si="52"/>
        <v>0</v>
      </c>
      <c r="BU72" s="21">
        <f t="shared" ca="1" si="52"/>
        <v>0</v>
      </c>
      <c r="BV72" s="21">
        <f t="shared" ca="1" si="52"/>
        <v>0</v>
      </c>
      <c r="BW72" s="21">
        <f t="shared" ca="1" si="52"/>
        <v>0</v>
      </c>
      <c r="BX72" s="21">
        <f t="shared" ca="1" si="52"/>
        <v>0</v>
      </c>
      <c r="BY72" s="21">
        <f t="shared" ca="1" si="52"/>
        <v>0</v>
      </c>
      <c r="BZ72" s="21">
        <f t="shared" ca="1" si="52"/>
        <v>0</v>
      </c>
      <c r="CA72" s="21">
        <f t="shared" ca="1" si="52"/>
        <v>0</v>
      </c>
      <c r="CB72" s="21">
        <f t="shared" ca="1" si="52"/>
        <v>0</v>
      </c>
      <c r="CC72" s="21">
        <f t="shared" ca="1" si="59"/>
        <v>0</v>
      </c>
      <c r="CD72" s="21">
        <f t="shared" ca="1" si="59"/>
        <v>0</v>
      </c>
      <c r="CE72" s="21">
        <f t="shared" ca="1" si="59"/>
        <v>0</v>
      </c>
      <c r="CF72" s="21">
        <f t="shared" ca="1" si="59"/>
        <v>0</v>
      </c>
      <c r="CG72" s="21">
        <f t="shared" ca="1" si="59"/>
        <v>0</v>
      </c>
      <c r="CH72" s="21">
        <f t="shared" ca="1" si="59"/>
        <v>0</v>
      </c>
      <c r="CI72" s="21">
        <f t="shared" ca="1" si="59"/>
        <v>0</v>
      </c>
      <c r="CJ72" s="22">
        <f t="shared" ca="1" si="25"/>
        <v>0</v>
      </c>
      <c r="CK72" s="21">
        <f t="shared" ca="1" si="49"/>
        <v>0</v>
      </c>
      <c r="CL72" s="21">
        <f t="shared" ca="1" si="49"/>
        <v>0</v>
      </c>
      <c r="CM72" s="22">
        <f t="shared" ca="1" si="26"/>
        <v>0</v>
      </c>
      <c r="CN72" s="21">
        <f t="shared" ca="1" si="50"/>
        <v>0</v>
      </c>
      <c r="CO72" s="21">
        <f t="shared" ca="1" si="50"/>
        <v>0</v>
      </c>
      <c r="CP72" s="22">
        <f t="shared" ca="1" si="27"/>
        <v>0</v>
      </c>
      <c r="CQ72" s="21">
        <f t="shared" ca="1" si="60"/>
        <v>0</v>
      </c>
      <c r="CR72" s="21">
        <f t="shared" ca="1" si="60"/>
        <v>0</v>
      </c>
      <c r="CS72" s="21">
        <f t="shared" ca="1" si="60"/>
        <v>0</v>
      </c>
      <c r="CT72" s="21">
        <f t="shared" ca="1" si="60"/>
        <v>0</v>
      </c>
      <c r="CU72" s="21">
        <f t="shared" ca="1" si="60"/>
        <v>0</v>
      </c>
      <c r="CV72" s="22">
        <f t="shared" ca="1" si="51"/>
        <v>1143494.260000004</v>
      </c>
    </row>
    <row r="73" spans="1:100" ht="13.8" x14ac:dyDescent="0.3">
      <c r="A73" s="66" t="s">
        <v>280</v>
      </c>
      <c r="B73" s="55">
        <v>9000</v>
      </c>
      <c r="C73" s="65" t="s">
        <v>281</v>
      </c>
      <c r="D73" s="56">
        <f t="shared" ref="D73:BO73" ca="1" si="61">SUMIF($C$7:$C$72,"HD",D$7:D$72)</f>
        <v>10253835008.016087</v>
      </c>
      <c r="E73" s="56">
        <f t="shared" ca="1" si="61"/>
        <v>751115573.07982874</v>
      </c>
      <c r="F73" s="56">
        <f t="shared" ca="1" si="61"/>
        <v>4271164324.5475616</v>
      </c>
      <c r="G73" s="56">
        <f t="shared" ca="1" si="61"/>
        <v>5231555110.3886929</v>
      </c>
      <c r="H73" s="56">
        <f t="shared" ca="1" si="61"/>
        <v>798003723.13910639</v>
      </c>
      <c r="I73" s="56">
        <f t="shared" ca="1" si="61"/>
        <v>52706242.760200955</v>
      </c>
      <c r="J73" s="56">
        <f t="shared" ca="1" si="61"/>
        <v>212168.1499999988</v>
      </c>
      <c r="K73" s="56">
        <f t="shared" ca="1" si="61"/>
        <v>45058440.169999987</v>
      </c>
      <c r="L73" s="56">
        <f t="shared" ca="1" si="61"/>
        <v>6382847.1999999993</v>
      </c>
      <c r="M73" s="56">
        <f t="shared" ca="1" si="61"/>
        <v>0</v>
      </c>
      <c r="N73" s="56">
        <f t="shared" ca="1" si="61"/>
        <v>1634285.71</v>
      </c>
      <c r="O73" s="56">
        <f t="shared" ca="1" si="61"/>
        <v>931639792.19757187</v>
      </c>
      <c r="P73" s="56">
        <f t="shared" ca="1" si="61"/>
        <v>18812916.32</v>
      </c>
      <c r="Q73" s="56">
        <f t="shared" ca="1" si="61"/>
        <v>1480008972.3295798</v>
      </c>
      <c r="R73" s="56">
        <f t="shared" ca="1" si="61"/>
        <v>0</v>
      </c>
      <c r="S73" s="56">
        <f t="shared" ca="1" si="61"/>
        <v>0</v>
      </c>
      <c r="T73" s="56">
        <f t="shared" ca="1" si="61"/>
        <v>10523025796.815454</v>
      </c>
      <c r="U73" s="56">
        <f t="shared" ca="1" si="61"/>
        <v>925039214.60763466</v>
      </c>
      <c r="V73" s="56">
        <f t="shared" ca="1" si="61"/>
        <v>619279515.6869694</v>
      </c>
      <c r="W73" s="56">
        <f t="shared" ca="1" si="61"/>
        <v>1412345421.0871181</v>
      </c>
      <c r="X73" s="56">
        <f t="shared" ca="1" si="61"/>
        <v>2778093.74</v>
      </c>
      <c r="Y73" s="56">
        <f t="shared" ca="1" si="61"/>
        <v>253894561.00788322</v>
      </c>
      <c r="Z73" s="56">
        <f t="shared" ca="1" si="61"/>
        <v>1192573808.792156</v>
      </c>
      <c r="AA73" s="56">
        <f t="shared" ca="1" si="61"/>
        <v>3770.0200000000914</v>
      </c>
      <c r="AB73" s="56">
        <f t="shared" ca="1" si="61"/>
        <v>0</v>
      </c>
      <c r="AC73" s="56">
        <f t="shared" ca="1" si="61"/>
        <v>22814431.129813701</v>
      </c>
      <c r="AD73" s="56">
        <f t="shared" ca="1" si="61"/>
        <v>122838618.35251914</v>
      </c>
      <c r="AE73" s="56">
        <f t="shared" ca="1" si="61"/>
        <v>0</v>
      </c>
      <c r="AF73" s="56">
        <f t="shared" ca="1" si="61"/>
        <v>18633506.810110006</v>
      </c>
      <c r="AG73" s="56">
        <f t="shared" ca="1" si="61"/>
        <v>763484594.05999994</v>
      </c>
      <c r="AH73" s="56">
        <f t="shared" ca="1" si="61"/>
        <v>224034585.54999998</v>
      </c>
      <c r="AI73" s="56">
        <f t="shared" ca="1" si="61"/>
        <v>22106814.699999999</v>
      </c>
      <c r="AJ73" s="56">
        <f t="shared" ca="1" si="61"/>
        <v>127230792.43880218</v>
      </c>
      <c r="AK73" s="56">
        <f t="shared" ca="1" si="61"/>
        <v>331805.80999999988</v>
      </c>
      <c r="AL73" s="56">
        <f t="shared" ca="1" si="61"/>
        <v>0</v>
      </c>
      <c r="AM73" s="56">
        <f t="shared" ca="1" si="61"/>
        <v>276148862.56911898</v>
      </c>
      <c r="AN73" s="56">
        <f t="shared" ca="1" si="61"/>
        <v>21562851.309999999</v>
      </c>
      <c r="AO73" s="56">
        <f t="shared" ca="1" si="61"/>
        <v>89407155.070000008</v>
      </c>
      <c r="AP73" s="56">
        <f t="shared" ca="1" si="61"/>
        <v>16445365.183469102</v>
      </c>
      <c r="AQ73" s="56">
        <f t="shared" ca="1" si="61"/>
        <v>0</v>
      </c>
      <c r="AR73" s="56">
        <f t="shared" ca="1" si="61"/>
        <v>0</v>
      </c>
      <c r="AS73" s="56">
        <f t="shared" ca="1" si="61"/>
        <v>0</v>
      </c>
      <c r="AT73" s="56">
        <f t="shared" ca="1" si="61"/>
        <v>1216717943.2953899</v>
      </c>
      <c r="AU73" s="56">
        <f t="shared" ca="1" si="61"/>
        <v>485498378.68894416</v>
      </c>
      <c r="AV73" s="56">
        <f t="shared" ca="1" si="61"/>
        <v>46121155.001579992</v>
      </c>
      <c r="AW73" s="56">
        <f t="shared" ca="1" si="61"/>
        <v>0</v>
      </c>
      <c r="AX73" s="56">
        <f t="shared" ca="1" si="61"/>
        <v>23353559.280432995</v>
      </c>
      <c r="AY73" s="56">
        <f t="shared" ca="1" si="61"/>
        <v>0</v>
      </c>
      <c r="AZ73" s="56">
        <f t="shared" ca="1" si="61"/>
        <v>0</v>
      </c>
      <c r="BA73" s="56">
        <f t="shared" ca="1" si="61"/>
        <v>139458.06</v>
      </c>
      <c r="BB73" s="56">
        <f t="shared" ca="1" si="61"/>
        <v>0</v>
      </c>
      <c r="BC73" s="56">
        <f t="shared" ca="1" si="61"/>
        <v>0</v>
      </c>
      <c r="BD73" s="56">
        <f t="shared" ca="1" si="61"/>
        <v>144371313.52958894</v>
      </c>
      <c r="BE73" s="56">
        <f t="shared" ca="1" si="61"/>
        <v>0</v>
      </c>
      <c r="BF73" s="56">
        <f t="shared" ca="1" si="61"/>
        <v>0</v>
      </c>
      <c r="BG73" s="56">
        <f t="shared" ca="1" si="61"/>
        <v>0</v>
      </c>
      <c r="BH73" s="56">
        <f t="shared" ca="1" si="61"/>
        <v>156272.4</v>
      </c>
      <c r="BI73" s="56">
        <f t="shared" ca="1" si="61"/>
        <v>428674617.27385747</v>
      </c>
      <c r="BJ73" s="56">
        <f t="shared" ca="1" si="61"/>
        <v>63026564.341379985</v>
      </c>
      <c r="BK73" s="56">
        <f t="shared" ca="1" si="61"/>
        <v>0</v>
      </c>
      <c r="BL73" s="56">
        <f t="shared" ca="1" si="61"/>
        <v>15265319.80404</v>
      </c>
      <c r="BM73" s="56">
        <f t="shared" ca="1" si="61"/>
        <v>130717315.01000002</v>
      </c>
      <c r="BN73" s="56">
        <f t="shared" ca="1" si="61"/>
        <v>189701303.93785366</v>
      </c>
      <c r="BO73" s="56">
        <f t="shared" ca="1" si="61"/>
        <v>0</v>
      </c>
      <c r="BP73" s="56">
        <f t="shared" ref="BP73:CV73" ca="1" si="62">SUMIF($C$7:$C$72,"HD",BP$7:BP$72)</f>
        <v>2964561071.632019</v>
      </c>
      <c r="BQ73" s="56">
        <f t="shared" ca="1" si="62"/>
        <v>136911024.21117774</v>
      </c>
      <c r="BR73" s="56">
        <f t="shared" ca="1" si="62"/>
        <v>6003088800.1464844</v>
      </c>
      <c r="BS73" s="56">
        <f t="shared" ca="1" si="62"/>
        <v>7436892189.7345524</v>
      </c>
      <c r="BT73" s="56">
        <f t="shared" ca="1" si="62"/>
        <v>0</v>
      </c>
      <c r="BU73" s="56">
        <f t="shared" ca="1" si="62"/>
        <v>0</v>
      </c>
      <c r="BV73" s="56">
        <f t="shared" ca="1" si="62"/>
        <v>205549623.95310399</v>
      </c>
      <c r="BW73" s="56">
        <f t="shared" ca="1" si="62"/>
        <v>0</v>
      </c>
      <c r="BX73" s="56">
        <f t="shared" ca="1" si="62"/>
        <v>28509266.374049991</v>
      </c>
      <c r="BY73" s="56">
        <f t="shared" ca="1" si="62"/>
        <v>0</v>
      </c>
      <c r="BZ73" s="56">
        <f t="shared" ca="1" si="62"/>
        <v>230033968.28999999</v>
      </c>
      <c r="CA73" s="56">
        <f t="shared" ca="1" si="62"/>
        <v>277678416.02519989</v>
      </c>
      <c r="CB73" s="56">
        <f t="shared" ca="1" si="62"/>
        <v>6831656162.3188009</v>
      </c>
      <c r="CC73" s="56">
        <f t="shared" ca="1" si="62"/>
        <v>46258318.047650002</v>
      </c>
      <c r="CD73" s="56">
        <f t="shared" ca="1" si="62"/>
        <v>2792356088.080853</v>
      </c>
      <c r="CE73" s="56">
        <f t="shared" ca="1" si="62"/>
        <v>5897502.340000039</v>
      </c>
      <c r="CF73" s="56">
        <f t="shared" ca="1" si="62"/>
        <v>2952866.38</v>
      </c>
      <c r="CG73" s="56">
        <f t="shared" ca="1" si="62"/>
        <v>184803090.66910002</v>
      </c>
      <c r="CH73" s="56">
        <f t="shared" ca="1" si="62"/>
        <v>510821534.8057</v>
      </c>
      <c r="CI73" s="56">
        <f t="shared" ca="1" si="62"/>
        <v>7481726.7204761915</v>
      </c>
      <c r="CJ73" s="56">
        <f t="shared" ca="1" si="62"/>
        <v>23096067614.040676</v>
      </c>
      <c r="CK73" s="56">
        <f t="shared" ca="1" si="62"/>
        <v>473141.0099993801</v>
      </c>
      <c r="CL73" s="56">
        <f t="shared" ca="1" si="62"/>
        <v>245577.26000000004</v>
      </c>
      <c r="CM73" s="56">
        <f t="shared" ca="1" si="62"/>
        <v>7314509835.2658854</v>
      </c>
      <c r="CN73" s="56">
        <f t="shared" ca="1" si="62"/>
        <v>400690593.04681343</v>
      </c>
      <c r="CO73" s="56">
        <f t="shared" ca="1" si="62"/>
        <v>6913819242.2190723</v>
      </c>
      <c r="CP73" s="56">
        <f t="shared" ca="1" si="62"/>
        <v>15780839060.504787</v>
      </c>
      <c r="CQ73" s="56">
        <f t="shared" ca="1" si="62"/>
        <v>1311727056.1411431</v>
      </c>
      <c r="CR73" s="56">
        <f t="shared" ca="1" si="62"/>
        <v>14469112004.363646</v>
      </c>
      <c r="CS73" s="56">
        <f t="shared" ca="1" si="62"/>
        <v>119124160.94780383</v>
      </c>
      <c r="CT73" s="56">
        <f t="shared" ca="1" si="62"/>
        <v>1783251.2899999998</v>
      </c>
      <c r="CU73" s="56">
        <f t="shared" ca="1" si="62"/>
        <v>1888.46</v>
      </c>
      <c r="CV73" s="56">
        <f t="shared" ca="1" si="62"/>
        <v>83848445725.82431</v>
      </c>
    </row>
    <row r="74" spans="1:100" ht="13.8" x14ac:dyDescent="0.3">
      <c r="A74" s="66" t="s">
        <v>283</v>
      </c>
      <c r="B74" s="55">
        <v>9001</v>
      </c>
      <c r="C74" s="65" t="s">
        <v>284</v>
      </c>
      <c r="D74" s="56">
        <f t="shared" ref="D74:BO74" ca="1" si="63">SUMIF($C$7:$C$72,"H",D$7:D$72)+SUMIF($C$7:$C$72,"E",D$7:D$72)</f>
        <v>0</v>
      </c>
      <c r="E74" s="56">
        <f t="shared" ca="1" si="63"/>
        <v>0</v>
      </c>
      <c r="F74" s="56">
        <f t="shared" ca="1" si="63"/>
        <v>0</v>
      </c>
      <c r="G74" s="56">
        <f t="shared" ca="1" si="63"/>
        <v>0</v>
      </c>
      <c r="H74" s="56">
        <f t="shared" ca="1" si="63"/>
        <v>0</v>
      </c>
      <c r="I74" s="56">
        <f t="shared" ca="1" si="63"/>
        <v>0</v>
      </c>
      <c r="J74" s="56">
        <f t="shared" ca="1" si="63"/>
        <v>0</v>
      </c>
      <c r="K74" s="56">
        <f t="shared" ca="1" si="63"/>
        <v>0</v>
      </c>
      <c r="L74" s="56">
        <f t="shared" ca="1" si="63"/>
        <v>0</v>
      </c>
      <c r="M74" s="56">
        <f t="shared" ca="1" si="63"/>
        <v>0</v>
      </c>
      <c r="N74" s="56">
        <f t="shared" ca="1" si="63"/>
        <v>0</v>
      </c>
      <c r="O74" s="56">
        <f t="shared" ca="1" si="63"/>
        <v>0</v>
      </c>
      <c r="P74" s="56">
        <f t="shared" ca="1" si="63"/>
        <v>0</v>
      </c>
      <c r="Q74" s="56">
        <f t="shared" ca="1" si="63"/>
        <v>0</v>
      </c>
      <c r="R74" s="56">
        <f t="shared" ca="1" si="63"/>
        <v>0</v>
      </c>
      <c r="S74" s="56">
        <f t="shared" ca="1" si="63"/>
        <v>0</v>
      </c>
      <c r="T74" s="56">
        <f t="shared" ca="1" si="63"/>
        <v>0</v>
      </c>
      <c r="U74" s="56">
        <f t="shared" ca="1" si="63"/>
        <v>0</v>
      </c>
      <c r="V74" s="56">
        <f t="shared" ca="1" si="63"/>
        <v>0</v>
      </c>
      <c r="W74" s="56">
        <f t="shared" ca="1" si="63"/>
        <v>0</v>
      </c>
      <c r="X74" s="56">
        <f t="shared" ca="1" si="63"/>
        <v>0</v>
      </c>
      <c r="Y74" s="56">
        <f t="shared" ca="1" si="63"/>
        <v>0</v>
      </c>
      <c r="Z74" s="56">
        <f t="shared" ca="1" si="63"/>
        <v>0</v>
      </c>
      <c r="AA74" s="56">
        <f t="shared" ca="1" si="63"/>
        <v>0</v>
      </c>
      <c r="AB74" s="56">
        <f t="shared" ca="1" si="63"/>
        <v>0</v>
      </c>
      <c r="AC74" s="56">
        <f t="shared" ca="1" si="63"/>
        <v>0</v>
      </c>
      <c r="AD74" s="56">
        <f t="shared" ca="1" si="63"/>
        <v>0</v>
      </c>
      <c r="AE74" s="56">
        <f t="shared" ca="1" si="63"/>
        <v>0</v>
      </c>
      <c r="AF74" s="56">
        <f t="shared" ca="1" si="63"/>
        <v>0</v>
      </c>
      <c r="AG74" s="56">
        <f t="shared" ca="1" si="63"/>
        <v>0</v>
      </c>
      <c r="AH74" s="56">
        <f t="shared" ca="1" si="63"/>
        <v>0</v>
      </c>
      <c r="AI74" s="56">
        <f t="shared" ca="1" si="63"/>
        <v>0</v>
      </c>
      <c r="AJ74" s="56">
        <f t="shared" ca="1" si="63"/>
        <v>0</v>
      </c>
      <c r="AK74" s="56">
        <f t="shared" ca="1" si="63"/>
        <v>0</v>
      </c>
      <c r="AL74" s="56">
        <f t="shared" ca="1" si="63"/>
        <v>0</v>
      </c>
      <c r="AM74" s="56">
        <f t="shared" ca="1" si="63"/>
        <v>0</v>
      </c>
      <c r="AN74" s="56">
        <f t="shared" ca="1" si="63"/>
        <v>0</v>
      </c>
      <c r="AO74" s="56">
        <f t="shared" ca="1" si="63"/>
        <v>0</v>
      </c>
      <c r="AP74" s="56">
        <f t="shared" ca="1" si="63"/>
        <v>0</v>
      </c>
      <c r="AQ74" s="56">
        <f t="shared" ca="1" si="63"/>
        <v>0</v>
      </c>
      <c r="AR74" s="56">
        <f t="shared" ca="1" si="63"/>
        <v>0</v>
      </c>
      <c r="AS74" s="56">
        <f t="shared" ca="1" si="63"/>
        <v>0</v>
      </c>
      <c r="AT74" s="56">
        <f t="shared" ca="1" si="63"/>
        <v>0</v>
      </c>
      <c r="AU74" s="56">
        <f t="shared" ca="1" si="63"/>
        <v>0</v>
      </c>
      <c r="AV74" s="56">
        <f t="shared" ca="1" si="63"/>
        <v>0</v>
      </c>
      <c r="AW74" s="56">
        <f t="shared" ca="1" si="63"/>
        <v>0</v>
      </c>
      <c r="AX74" s="56">
        <f t="shared" ca="1" si="63"/>
        <v>0</v>
      </c>
      <c r="AY74" s="56">
        <f t="shared" ca="1" si="63"/>
        <v>0</v>
      </c>
      <c r="AZ74" s="56">
        <f t="shared" ca="1" si="63"/>
        <v>0</v>
      </c>
      <c r="BA74" s="56">
        <f t="shared" ca="1" si="63"/>
        <v>0</v>
      </c>
      <c r="BB74" s="56">
        <f t="shared" ca="1" si="63"/>
        <v>0</v>
      </c>
      <c r="BC74" s="56">
        <f t="shared" ca="1" si="63"/>
        <v>0</v>
      </c>
      <c r="BD74" s="56">
        <f t="shared" ca="1" si="63"/>
        <v>21496405.971387811</v>
      </c>
      <c r="BE74" s="56">
        <f t="shared" ca="1" si="63"/>
        <v>0</v>
      </c>
      <c r="BF74" s="56">
        <f t="shared" ca="1" si="63"/>
        <v>0</v>
      </c>
      <c r="BG74" s="56">
        <f t="shared" ca="1" si="63"/>
        <v>0</v>
      </c>
      <c r="BH74" s="56">
        <f t="shared" ca="1" si="63"/>
        <v>0</v>
      </c>
      <c r="BI74" s="56">
        <f t="shared" ca="1" si="63"/>
        <v>0</v>
      </c>
      <c r="BJ74" s="56">
        <f t="shared" ca="1" si="63"/>
        <v>0</v>
      </c>
      <c r="BK74" s="56">
        <f t="shared" ca="1" si="63"/>
        <v>0</v>
      </c>
      <c r="BL74" s="56">
        <f t="shared" ca="1" si="63"/>
        <v>0</v>
      </c>
      <c r="BM74" s="56">
        <f t="shared" ca="1" si="63"/>
        <v>0</v>
      </c>
      <c r="BN74" s="56">
        <f t="shared" ca="1" si="63"/>
        <v>0</v>
      </c>
      <c r="BO74" s="56">
        <f t="shared" ca="1" si="63"/>
        <v>0</v>
      </c>
      <c r="BP74" s="56">
        <f t="shared" ref="BP74:CV74" ca="1" si="64">SUMIF($C$7:$C$72,"H",BP$7:BP$72)+SUMIF($C$7:$C$72,"E",BP$7:BP$72)</f>
        <v>0</v>
      </c>
      <c r="BQ74" s="56">
        <f t="shared" ca="1" si="64"/>
        <v>0</v>
      </c>
      <c r="BR74" s="56">
        <f t="shared" ca="1" si="64"/>
        <v>0</v>
      </c>
      <c r="BS74" s="56">
        <f t="shared" ca="1" si="64"/>
        <v>0</v>
      </c>
      <c r="BT74" s="56">
        <f t="shared" ca="1" si="64"/>
        <v>0</v>
      </c>
      <c r="BU74" s="56">
        <f t="shared" ca="1" si="64"/>
        <v>0</v>
      </c>
      <c r="BV74" s="56">
        <f t="shared" ca="1" si="64"/>
        <v>0</v>
      </c>
      <c r="BW74" s="56">
        <f t="shared" ca="1" si="64"/>
        <v>0</v>
      </c>
      <c r="BX74" s="56">
        <f t="shared" ca="1" si="64"/>
        <v>0</v>
      </c>
      <c r="BY74" s="56">
        <f t="shared" ca="1" si="64"/>
        <v>0</v>
      </c>
      <c r="BZ74" s="56">
        <f t="shared" ca="1" si="64"/>
        <v>0</v>
      </c>
      <c r="CA74" s="56">
        <f t="shared" ca="1" si="64"/>
        <v>0</v>
      </c>
      <c r="CB74" s="56">
        <f t="shared" ca="1" si="64"/>
        <v>0</v>
      </c>
      <c r="CC74" s="56">
        <f t="shared" ca="1" si="64"/>
        <v>0</v>
      </c>
      <c r="CD74" s="56">
        <f t="shared" ca="1" si="64"/>
        <v>0</v>
      </c>
      <c r="CE74" s="56">
        <f t="shared" ca="1" si="64"/>
        <v>0</v>
      </c>
      <c r="CF74" s="56">
        <f t="shared" ca="1" si="64"/>
        <v>0</v>
      </c>
      <c r="CG74" s="56">
        <f t="shared" ca="1" si="64"/>
        <v>0</v>
      </c>
      <c r="CH74" s="56">
        <f t="shared" ca="1" si="64"/>
        <v>0</v>
      </c>
      <c r="CI74" s="56">
        <f t="shared" ca="1" si="64"/>
        <v>363.48571428571427</v>
      </c>
      <c r="CJ74" s="56">
        <f t="shared" ca="1" si="64"/>
        <v>2142644985.7855105</v>
      </c>
      <c r="CK74" s="56">
        <f t="shared" ca="1" si="64"/>
        <v>0</v>
      </c>
      <c r="CL74" s="56">
        <f t="shared" ca="1" si="64"/>
        <v>1350</v>
      </c>
      <c r="CM74" s="56">
        <f t="shared" ca="1" si="64"/>
        <v>951900639.16999984</v>
      </c>
      <c r="CN74" s="56">
        <f t="shared" ca="1" si="64"/>
        <v>5050173.0599999996</v>
      </c>
      <c r="CO74" s="56">
        <f t="shared" ca="1" si="64"/>
        <v>946850466.1099999</v>
      </c>
      <c r="CP74" s="56">
        <f t="shared" ca="1" si="64"/>
        <v>1190742996.6155107</v>
      </c>
      <c r="CQ74" s="56">
        <f t="shared" ca="1" si="64"/>
        <v>14728143.57</v>
      </c>
      <c r="CR74" s="56">
        <f t="shared" ca="1" si="64"/>
        <v>1176014853.0455108</v>
      </c>
      <c r="CS74" s="56">
        <f t="shared" ca="1" si="64"/>
        <v>16174383.270000001</v>
      </c>
      <c r="CT74" s="56">
        <f t="shared" ca="1" si="64"/>
        <v>0</v>
      </c>
      <c r="CU74" s="56">
        <f t="shared" ca="1" si="64"/>
        <v>0</v>
      </c>
      <c r="CV74" s="56">
        <f t="shared" ca="1" si="64"/>
        <v>2180316138.5126128</v>
      </c>
    </row>
    <row r="75" spans="1:100" ht="13.8" x14ac:dyDescent="0.3">
      <c r="A75" s="66" t="s">
        <v>286</v>
      </c>
      <c r="B75" s="55">
        <v>9003</v>
      </c>
      <c r="C75" s="65" t="s">
        <v>287</v>
      </c>
      <c r="D75" s="56">
        <f t="shared" ref="D75:BO75" ca="1" si="65">D73+D74</f>
        <v>10253835008.016087</v>
      </c>
      <c r="E75" s="56">
        <f t="shared" ca="1" si="65"/>
        <v>751115573.07982874</v>
      </c>
      <c r="F75" s="56">
        <f t="shared" ca="1" si="65"/>
        <v>4271164324.5475616</v>
      </c>
      <c r="G75" s="56">
        <f t="shared" ca="1" si="65"/>
        <v>5231555110.3886929</v>
      </c>
      <c r="H75" s="56">
        <f t="shared" ca="1" si="65"/>
        <v>798003723.13910639</v>
      </c>
      <c r="I75" s="56">
        <f t="shared" ca="1" si="65"/>
        <v>52706242.760200955</v>
      </c>
      <c r="J75" s="56">
        <f t="shared" ca="1" si="65"/>
        <v>212168.1499999988</v>
      </c>
      <c r="K75" s="56">
        <f t="shared" ca="1" si="65"/>
        <v>45058440.169999987</v>
      </c>
      <c r="L75" s="56">
        <f t="shared" ca="1" si="65"/>
        <v>6382847.1999999993</v>
      </c>
      <c r="M75" s="56">
        <f t="shared" ca="1" si="65"/>
        <v>0</v>
      </c>
      <c r="N75" s="56">
        <f t="shared" ca="1" si="65"/>
        <v>1634285.71</v>
      </c>
      <c r="O75" s="56">
        <f t="shared" ca="1" si="65"/>
        <v>931639792.19757187</v>
      </c>
      <c r="P75" s="56">
        <f t="shared" ca="1" si="65"/>
        <v>18812916.32</v>
      </c>
      <c r="Q75" s="56">
        <f t="shared" ca="1" si="65"/>
        <v>1480008972.3295798</v>
      </c>
      <c r="R75" s="56">
        <f t="shared" ca="1" si="65"/>
        <v>0</v>
      </c>
      <c r="S75" s="56">
        <f t="shared" ca="1" si="65"/>
        <v>0</v>
      </c>
      <c r="T75" s="56">
        <f t="shared" ca="1" si="65"/>
        <v>10523025796.815454</v>
      </c>
      <c r="U75" s="56">
        <f t="shared" ca="1" si="65"/>
        <v>925039214.60763466</v>
      </c>
      <c r="V75" s="56">
        <f t="shared" ca="1" si="65"/>
        <v>619279515.6869694</v>
      </c>
      <c r="W75" s="56">
        <f t="shared" ca="1" si="65"/>
        <v>1412345421.0871181</v>
      </c>
      <c r="X75" s="56">
        <f t="shared" ca="1" si="65"/>
        <v>2778093.74</v>
      </c>
      <c r="Y75" s="56">
        <f t="shared" ca="1" si="65"/>
        <v>253894561.00788322</v>
      </c>
      <c r="Z75" s="56">
        <f t="shared" ca="1" si="65"/>
        <v>1192573808.792156</v>
      </c>
      <c r="AA75" s="56">
        <f t="shared" ca="1" si="65"/>
        <v>3770.0200000000914</v>
      </c>
      <c r="AB75" s="56">
        <f t="shared" ca="1" si="65"/>
        <v>0</v>
      </c>
      <c r="AC75" s="56">
        <f t="shared" ca="1" si="65"/>
        <v>22814431.129813701</v>
      </c>
      <c r="AD75" s="56">
        <f t="shared" ca="1" si="65"/>
        <v>122838618.35251914</v>
      </c>
      <c r="AE75" s="56">
        <f t="shared" ca="1" si="65"/>
        <v>0</v>
      </c>
      <c r="AF75" s="56">
        <f t="shared" ca="1" si="65"/>
        <v>18633506.810110006</v>
      </c>
      <c r="AG75" s="56">
        <f t="shared" ca="1" si="65"/>
        <v>763484594.05999994</v>
      </c>
      <c r="AH75" s="56">
        <f t="shared" ca="1" si="65"/>
        <v>224034585.54999998</v>
      </c>
      <c r="AI75" s="56">
        <f t="shared" ca="1" si="65"/>
        <v>22106814.699999999</v>
      </c>
      <c r="AJ75" s="56">
        <f t="shared" ca="1" si="65"/>
        <v>127230792.43880218</v>
      </c>
      <c r="AK75" s="56">
        <f t="shared" ca="1" si="65"/>
        <v>331805.80999999988</v>
      </c>
      <c r="AL75" s="56">
        <f t="shared" ca="1" si="65"/>
        <v>0</v>
      </c>
      <c r="AM75" s="56">
        <f t="shared" ca="1" si="65"/>
        <v>276148862.56911898</v>
      </c>
      <c r="AN75" s="56">
        <f t="shared" ca="1" si="65"/>
        <v>21562851.309999999</v>
      </c>
      <c r="AO75" s="56">
        <f t="shared" ca="1" si="65"/>
        <v>89407155.070000008</v>
      </c>
      <c r="AP75" s="56">
        <f t="shared" ca="1" si="65"/>
        <v>16445365.183469102</v>
      </c>
      <c r="AQ75" s="56">
        <f t="shared" ca="1" si="65"/>
        <v>0</v>
      </c>
      <c r="AR75" s="56">
        <f t="shared" ca="1" si="65"/>
        <v>0</v>
      </c>
      <c r="AS75" s="56">
        <f t="shared" ca="1" si="65"/>
        <v>0</v>
      </c>
      <c r="AT75" s="56">
        <f t="shared" ca="1" si="65"/>
        <v>1216717943.2953899</v>
      </c>
      <c r="AU75" s="56">
        <f t="shared" ca="1" si="65"/>
        <v>485498378.68894416</v>
      </c>
      <c r="AV75" s="56">
        <f t="shared" ca="1" si="65"/>
        <v>46121155.001579992</v>
      </c>
      <c r="AW75" s="56">
        <f t="shared" ca="1" si="65"/>
        <v>0</v>
      </c>
      <c r="AX75" s="56">
        <f t="shared" ca="1" si="65"/>
        <v>23353559.280432995</v>
      </c>
      <c r="AY75" s="56">
        <f t="shared" ca="1" si="65"/>
        <v>0</v>
      </c>
      <c r="AZ75" s="56">
        <f t="shared" ca="1" si="65"/>
        <v>0</v>
      </c>
      <c r="BA75" s="56">
        <f t="shared" ca="1" si="65"/>
        <v>139458.06</v>
      </c>
      <c r="BB75" s="56">
        <f t="shared" ca="1" si="65"/>
        <v>0</v>
      </c>
      <c r="BC75" s="56">
        <f t="shared" ca="1" si="65"/>
        <v>0</v>
      </c>
      <c r="BD75" s="56">
        <f t="shared" ca="1" si="65"/>
        <v>165867719.50097674</v>
      </c>
      <c r="BE75" s="56">
        <f t="shared" ca="1" si="65"/>
        <v>0</v>
      </c>
      <c r="BF75" s="56">
        <f t="shared" ca="1" si="65"/>
        <v>0</v>
      </c>
      <c r="BG75" s="56">
        <f t="shared" ca="1" si="65"/>
        <v>0</v>
      </c>
      <c r="BH75" s="56">
        <f t="shared" ca="1" si="65"/>
        <v>156272.4</v>
      </c>
      <c r="BI75" s="56">
        <f t="shared" ca="1" si="65"/>
        <v>428674617.27385747</v>
      </c>
      <c r="BJ75" s="56">
        <f t="shared" ca="1" si="65"/>
        <v>63026564.341379985</v>
      </c>
      <c r="BK75" s="56">
        <f t="shared" ca="1" si="65"/>
        <v>0</v>
      </c>
      <c r="BL75" s="56">
        <f t="shared" ca="1" si="65"/>
        <v>15265319.80404</v>
      </c>
      <c r="BM75" s="56">
        <f t="shared" ca="1" si="65"/>
        <v>130717315.01000002</v>
      </c>
      <c r="BN75" s="56">
        <f t="shared" ca="1" si="65"/>
        <v>189701303.93785366</v>
      </c>
      <c r="BO75" s="56">
        <f t="shared" ca="1" si="65"/>
        <v>0</v>
      </c>
      <c r="BP75" s="56">
        <f t="shared" ref="BP75:BT75" ca="1" si="66">BP73+BP74</f>
        <v>2964561071.632019</v>
      </c>
      <c r="BQ75" s="56">
        <f t="shared" ca="1" si="66"/>
        <v>136911024.21117774</v>
      </c>
      <c r="BR75" s="56">
        <f t="shared" ca="1" si="66"/>
        <v>6003088800.1464844</v>
      </c>
      <c r="BS75" s="56">
        <f t="shared" ca="1" si="66"/>
        <v>7436892189.7345524</v>
      </c>
      <c r="BT75" s="56">
        <f t="shared" ca="1" si="66"/>
        <v>0</v>
      </c>
      <c r="BU75" s="56">
        <f ca="1">BU73+BU74</f>
        <v>0</v>
      </c>
      <c r="BV75" s="56">
        <f ca="1">BV73+BV74</f>
        <v>205549623.95310399</v>
      </c>
      <c r="BW75" s="56">
        <f ca="1">BW73+BW74</f>
        <v>0</v>
      </c>
      <c r="BX75" s="56">
        <f t="shared" ref="BX75:CV75" ca="1" si="67">BX73+BX74</f>
        <v>28509266.374049991</v>
      </c>
      <c r="BY75" s="56">
        <f t="shared" ca="1" si="67"/>
        <v>0</v>
      </c>
      <c r="BZ75" s="56">
        <f t="shared" ca="1" si="67"/>
        <v>230033968.28999999</v>
      </c>
      <c r="CA75" s="56">
        <f t="shared" ca="1" si="67"/>
        <v>277678416.02519989</v>
      </c>
      <c r="CB75" s="56">
        <f t="shared" ca="1" si="67"/>
        <v>6831656162.3188009</v>
      </c>
      <c r="CC75" s="56">
        <f t="shared" ca="1" si="67"/>
        <v>46258318.047650002</v>
      </c>
      <c r="CD75" s="56">
        <f t="shared" ca="1" si="67"/>
        <v>2792356088.080853</v>
      </c>
      <c r="CE75" s="56">
        <f t="shared" ca="1" si="67"/>
        <v>5897502.340000039</v>
      </c>
      <c r="CF75" s="56">
        <f t="shared" ca="1" si="67"/>
        <v>2952866.38</v>
      </c>
      <c r="CG75" s="56">
        <f t="shared" ca="1" si="67"/>
        <v>184803090.66910002</v>
      </c>
      <c r="CH75" s="56">
        <f t="shared" ca="1" si="67"/>
        <v>510821534.8057</v>
      </c>
      <c r="CI75" s="56">
        <f t="shared" ca="1" si="67"/>
        <v>7482090.2061904771</v>
      </c>
      <c r="CJ75" s="56">
        <f t="shared" ca="1" si="67"/>
        <v>25238712599.826187</v>
      </c>
      <c r="CK75" s="56">
        <f t="shared" ca="1" si="67"/>
        <v>473141.0099993801</v>
      </c>
      <c r="CL75" s="56">
        <f t="shared" ca="1" si="67"/>
        <v>246927.26000000004</v>
      </c>
      <c r="CM75" s="56">
        <f t="shared" ca="1" si="67"/>
        <v>8266410474.4358854</v>
      </c>
      <c r="CN75" s="56">
        <f t="shared" ca="1" si="67"/>
        <v>405740766.10681343</v>
      </c>
      <c r="CO75" s="56">
        <f t="shared" ca="1" si="67"/>
        <v>7860669708.329072</v>
      </c>
      <c r="CP75" s="56">
        <f t="shared" ca="1" si="67"/>
        <v>16971582057.120298</v>
      </c>
      <c r="CQ75" s="56">
        <f t="shared" ca="1" si="67"/>
        <v>1326455199.711143</v>
      </c>
      <c r="CR75" s="56">
        <f t="shared" ca="1" si="67"/>
        <v>15645126857.409157</v>
      </c>
      <c r="CS75" s="56">
        <f t="shared" ca="1" si="67"/>
        <v>135298544.21780384</v>
      </c>
      <c r="CT75" s="56">
        <f t="shared" ca="1" si="67"/>
        <v>1783251.2899999998</v>
      </c>
      <c r="CU75" s="56">
        <f t="shared" ca="1" si="67"/>
        <v>1888.46</v>
      </c>
      <c r="CV75" s="56">
        <f t="shared" ca="1" si="67"/>
        <v>86028761864.336929</v>
      </c>
    </row>
  </sheetData>
  <mergeCells count="1">
    <mergeCell ref="E2:G2"/>
  </mergeCells>
  <dataValidations count="1">
    <dataValidation type="list" allowBlank="1" showInputMessage="1" showErrorMessage="1" sqref="B2" xr:uid="{52E525D4-CD24-40E6-BC34-0DF91C46411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E17A-A0FF-4097-B382-C3C5DD5BFF9E}">
  <dimension ref="A1:U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21" width="15.6640625" style="3" customWidth="1"/>
    <col min="22" max="22" width="4" style="3" customWidth="1"/>
    <col min="23" max="16384" width="9.109375" style="3"/>
  </cols>
  <sheetData>
    <row r="1" spans="1:21" ht="15" customHeight="1" x14ac:dyDescent="0.3">
      <c r="A1" s="1" t="s">
        <v>0</v>
      </c>
      <c r="B1" s="2"/>
      <c r="C1" s="2"/>
    </row>
    <row r="2" spans="1:21" ht="15" customHeight="1" x14ac:dyDescent="0.3">
      <c r="A2" s="1" t="s">
        <v>314</v>
      </c>
      <c r="B2" s="68" t="s">
        <v>8</v>
      </c>
      <c r="C2" s="2"/>
      <c r="E2" s="81" t="s">
        <v>1</v>
      </c>
      <c r="F2" s="82"/>
      <c r="G2" s="83"/>
      <c r="O2" s="5"/>
    </row>
    <row r="3" spans="1:21" ht="15" customHeight="1" x14ac:dyDescent="0.3">
      <c r="A3" s="4" t="s">
        <v>354</v>
      </c>
      <c r="B3" s="2"/>
      <c r="C3" s="2"/>
    </row>
    <row r="4" spans="1:21" ht="22.5" customHeight="1" x14ac:dyDescent="0.25"/>
    <row r="5" spans="1:21" ht="22.5" customHeight="1" x14ac:dyDescent="0.25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796</v>
      </c>
      <c r="K5" s="10">
        <v>797</v>
      </c>
      <c r="L5" s="10">
        <v>908</v>
      </c>
      <c r="M5" s="10">
        <v>909</v>
      </c>
      <c r="N5" s="10">
        <v>910</v>
      </c>
      <c r="O5" s="10">
        <v>91001</v>
      </c>
      <c r="P5" s="10">
        <v>91002</v>
      </c>
      <c r="Q5" s="10">
        <v>911</v>
      </c>
      <c r="R5" s="10">
        <v>91101</v>
      </c>
      <c r="S5" s="10">
        <v>91102</v>
      </c>
      <c r="T5" s="10">
        <v>799</v>
      </c>
      <c r="U5" s="69"/>
    </row>
    <row r="6" spans="1:21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7" t="s">
        <v>128</v>
      </c>
      <c r="G6" s="7" t="s">
        <v>129</v>
      </c>
      <c r="H6" s="7" t="s">
        <v>130</v>
      </c>
      <c r="I6" s="7" t="s">
        <v>131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24</v>
      </c>
      <c r="O6" s="7" t="s">
        <v>25</v>
      </c>
      <c r="P6" s="7" t="s">
        <v>26</v>
      </c>
      <c r="Q6" s="7" t="s">
        <v>27</v>
      </c>
      <c r="R6" s="7" t="s">
        <v>25</v>
      </c>
      <c r="S6" s="7" t="s">
        <v>26</v>
      </c>
      <c r="T6" s="7" t="s">
        <v>132</v>
      </c>
      <c r="U6" s="69" t="s">
        <v>315</v>
      </c>
    </row>
    <row r="7" spans="1:21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ca="1">L7+M7+N7+Q7</f>
        <v>0</v>
      </c>
      <c r="L7" s="21">
        <f t="shared" ref="L7:M22" ca="1" si="1">IFERROR(INDIRECT("'"&amp;$B$2&amp;"'!"&amp;ADDRESS(MATCH($B7,INDIRECT("'"&amp;$B$2&amp;"'!$B$1:$B$1095"),0),MATCH(L$5,INDIRECT("'"&amp;$B$2&amp;"'!5:5"),0))),0)</f>
        <v>0</v>
      </c>
      <c r="M7" s="21">
        <f t="shared" ca="1" si="1"/>
        <v>0</v>
      </c>
      <c r="N7" s="22">
        <f ca="1">+O7+P7</f>
        <v>0</v>
      </c>
      <c r="O7" s="21">
        <f t="shared" ref="O7:P22" ca="1" si="2">IFERROR(INDIRECT("'"&amp;$B$2&amp;"'!"&amp;ADDRESS(MATCH($B7,INDIRECT("'"&amp;$B$2&amp;"'!$B$1:$B$1095"),0),MATCH(O$5,INDIRECT("'"&amp;$B$2&amp;"'!5:5"),0))),0)</f>
        <v>0</v>
      </c>
      <c r="P7" s="21">
        <f t="shared" ca="1" si="2"/>
        <v>0</v>
      </c>
      <c r="Q7" s="22">
        <f ca="1">+R7+S7</f>
        <v>0</v>
      </c>
      <c r="R7" s="21">
        <f t="shared" ref="R7:T22" ca="1" si="3">IFERROR(INDIRECT("'"&amp;$B$2&amp;"'!"&amp;ADDRESS(MATCH($B7,INDIRECT("'"&amp;$B$2&amp;"'!$B$1:$B$1095"),0),MATCH(R$5,INDIRECT("'"&amp;$B$2&amp;"'!5:5"),0))),0)</f>
        <v>0</v>
      </c>
      <c r="S7" s="21">
        <f t="shared" ca="1" si="3"/>
        <v>0</v>
      </c>
      <c r="T7" s="21">
        <f t="shared" ca="1" si="3"/>
        <v>0</v>
      </c>
      <c r="U7" s="22">
        <f ca="1">SUM(D7:K7)+T7</f>
        <v>0</v>
      </c>
    </row>
    <row r="8" spans="1:21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ref="K8:K71" ca="1" si="4">L8+M8+N8+Q8</f>
        <v>0</v>
      </c>
      <c r="L8" s="21">
        <f t="shared" ca="1" si="1"/>
        <v>0</v>
      </c>
      <c r="M8" s="21">
        <f t="shared" ca="1" si="1"/>
        <v>0</v>
      </c>
      <c r="N8" s="22">
        <f t="shared" ref="N8:N71" ca="1" si="5">+O8+P8</f>
        <v>0</v>
      </c>
      <c r="O8" s="21">
        <f t="shared" ca="1" si="2"/>
        <v>0</v>
      </c>
      <c r="P8" s="21">
        <f t="shared" ca="1" si="2"/>
        <v>0</v>
      </c>
      <c r="Q8" s="22">
        <f t="shared" ref="Q8:Q71" ca="1" si="6">+R8+S8</f>
        <v>0</v>
      </c>
      <c r="R8" s="21">
        <f t="shared" ca="1" si="3"/>
        <v>0</v>
      </c>
      <c r="S8" s="21">
        <f t="shared" ca="1" si="3"/>
        <v>0</v>
      </c>
      <c r="T8" s="21">
        <f t="shared" ca="1" si="3"/>
        <v>0</v>
      </c>
      <c r="U8" s="22">
        <f t="shared" ref="U8:U18" ca="1" si="7">SUM(D8:K8)+T8</f>
        <v>0</v>
      </c>
    </row>
    <row r="9" spans="1:21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4"/>
        <v>0</v>
      </c>
      <c r="L9" s="21">
        <f t="shared" ca="1" si="1"/>
        <v>0</v>
      </c>
      <c r="M9" s="21">
        <f t="shared" ca="1" si="1"/>
        <v>0</v>
      </c>
      <c r="N9" s="22">
        <f t="shared" ca="1" si="5"/>
        <v>0</v>
      </c>
      <c r="O9" s="21">
        <f t="shared" ca="1" si="2"/>
        <v>0</v>
      </c>
      <c r="P9" s="21">
        <f t="shared" ca="1" si="2"/>
        <v>0</v>
      </c>
      <c r="Q9" s="22">
        <f t="shared" ca="1" si="6"/>
        <v>0</v>
      </c>
      <c r="R9" s="21">
        <f t="shared" ca="1" si="3"/>
        <v>0</v>
      </c>
      <c r="S9" s="21">
        <f t="shared" ca="1" si="3"/>
        <v>0</v>
      </c>
      <c r="T9" s="21">
        <f t="shared" ca="1" si="3"/>
        <v>0</v>
      </c>
      <c r="U9" s="22">
        <f t="shared" ca="1" si="7"/>
        <v>0</v>
      </c>
    </row>
    <row r="10" spans="1:21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4"/>
        <v>0</v>
      </c>
      <c r="L10" s="21">
        <f t="shared" ca="1" si="1"/>
        <v>0</v>
      </c>
      <c r="M10" s="21">
        <f t="shared" ca="1" si="1"/>
        <v>0</v>
      </c>
      <c r="N10" s="22">
        <f t="shared" ca="1" si="5"/>
        <v>0</v>
      </c>
      <c r="O10" s="21">
        <f t="shared" ca="1" si="2"/>
        <v>0</v>
      </c>
      <c r="P10" s="21">
        <f t="shared" ca="1" si="2"/>
        <v>0</v>
      </c>
      <c r="Q10" s="22">
        <f t="shared" ca="1" si="6"/>
        <v>0</v>
      </c>
      <c r="R10" s="21">
        <f t="shared" ca="1" si="3"/>
        <v>0</v>
      </c>
      <c r="S10" s="21">
        <f t="shared" ca="1" si="3"/>
        <v>0</v>
      </c>
      <c r="T10" s="21">
        <f t="shared" ca="1" si="3"/>
        <v>0</v>
      </c>
      <c r="U10" s="22">
        <f t="shared" ca="1" si="7"/>
        <v>0</v>
      </c>
    </row>
    <row r="11" spans="1:21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4"/>
        <v>0</v>
      </c>
      <c r="L11" s="21">
        <f t="shared" ca="1" si="1"/>
        <v>0</v>
      </c>
      <c r="M11" s="21">
        <f t="shared" ca="1" si="1"/>
        <v>0</v>
      </c>
      <c r="N11" s="22">
        <f t="shared" ca="1" si="5"/>
        <v>0</v>
      </c>
      <c r="O11" s="21">
        <f t="shared" ca="1" si="2"/>
        <v>0</v>
      </c>
      <c r="P11" s="21">
        <f t="shared" ca="1" si="2"/>
        <v>0</v>
      </c>
      <c r="Q11" s="22">
        <f t="shared" ca="1" si="6"/>
        <v>0</v>
      </c>
      <c r="R11" s="21">
        <f t="shared" ca="1" si="3"/>
        <v>0</v>
      </c>
      <c r="S11" s="21">
        <f t="shared" ca="1" si="3"/>
        <v>0</v>
      </c>
      <c r="T11" s="21">
        <f t="shared" ca="1" si="3"/>
        <v>0</v>
      </c>
      <c r="U11" s="22">
        <f t="shared" ca="1" si="7"/>
        <v>0</v>
      </c>
    </row>
    <row r="12" spans="1:21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4"/>
        <v>0</v>
      </c>
      <c r="L12" s="21">
        <f t="shared" ca="1" si="1"/>
        <v>0</v>
      </c>
      <c r="M12" s="21">
        <f t="shared" ca="1" si="1"/>
        <v>0</v>
      </c>
      <c r="N12" s="22">
        <f t="shared" ca="1" si="5"/>
        <v>0</v>
      </c>
      <c r="O12" s="21">
        <f t="shared" ca="1" si="2"/>
        <v>0</v>
      </c>
      <c r="P12" s="21">
        <f t="shared" ca="1" si="2"/>
        <v>0</v>
      </c>
      <c r="Q12" s="22">
        <f t="shared" ca="1" si="6"/>
        <v>0</v>
      </c>
      <c r="R12" s="21">
        <f t="shared" ca="1" si="3"/>
        <v>0</v>
      </c>
      <c r="S12" s="21">
        <f t="shared" ca="1" si="3"/>
        <v>0</v>
      </c>
      <c r="T12" s="21">
        <f t="shared" ca="1" si="3"/>
        <v>0</v>
      </c>
      <c r="U12" s="22">
        <f t="shared" ca="1" si="7"/>
        <v>0</v>
      </c>
    </row>
    <row r="13" spans="1:21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4"/>
        <v>0</v>
      </c>
      <c r="L13" s="21">
        <f t="shared" ca="1" si="1"/>
        <v>0</v>
      </c>
      <c r="M13" s="21">
        <f t="shared" ca="1" si="1"/>
        <v>0</v>
      </c>
      <c r="N13" s="22">
        <f t="shared" ca="1" si="5"/>
        <v>0</v>
      </c>
      <c r="O13" s="21">
        <f t="shared" ca="1" si="2"/>
        <v>0</v>
      </c>
      <c r="P13" s="21">
        <f t="shared" ca="1" si="2"/>
        <v>0</v>
      </c>
      <c r="Q13" s="22">
        <f t="shared" ca="1" si="6"/>
        <v>0</v>
      </c>
      <c r="R13" s="21">
        <f t="shared" ca="1" si="3"/>
        <v>0</v>
      </c>
      <c r="S13" s="21">
        <f t="shared" ca="1" si="3"/>
        <v>0</v>
      </c>
      <c r="T13" s="21">
        <f t="shared" ca="1" si="3"/>
        <v>0</v>
      </c>
      <c r="U13" s="22">
        <f t="shared" ca="1" si="7"/>
        <v>0</v>
      </c>
    </row>
    <row r="14" spans="1:21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4"/>
        <v>0</v>
      </c>
      <c r="L14" s="21">
        <f t="shared" ca="1" si="1"/>
        <v>0</v>
      </c>
      <c r="M14" s="21">
        <f t="shared" ca="1" si="1"/>
        <v>0</v>
      </c>
      <c r="N14" s="22">
        <f t="shared" ca="1" si="5"/>
        <v>0</v>
      </c>
      <c r="O14" s="21">
        <f t="shared" ca="1" si="2"/>
        <v>0</v>
      </c>
      <c r="P14" s="21">
        <f t="shared" ca="1" si="2"/>
        <v>0</v>
      </c>
      <c r="Q14" s="22">
        <f t="shared" ca="1" si="6"/>
        <v>0</v>
      </c>
      <c r="R14" s="21">
        <f t="shared" ca="1" si="3"/>
        <v>0</v>
      </c>
      <c r="S14" s="21">
        <f t="shared" ca="1" si="3"/>
        <v>0</v>
      </c>
      <c r="T14" s="21">
        <f t="shared" ca="1" si="3"/>
        <v>0</v>
      </c>
      <c r="U14" s="22">
        <f t="shared" ca="1" si="7"/>
        <v>0</v>
      </c>
    </row>
    <row r="15" spans="1:21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4"/>
        <v>0</v>
      </c>
      <c r="L15" s="21">
        <f t="shared" ca="1" si="1"/>
        <v>0</v>
      </c>
      <c r="M15" s="21">
        <f t="shared" ca="1" si="1"/>
        <v>0</v>
      </c>
      <c r="N15" s="22">
        <f t="shared" ca="1" si="5"/>
        <v>0</v>
      </c>
      <c r="O15" s="21">
        <f t="shared" ca="1" si="2"/>
        <v>0</v>
      </c>
      <c r="P15" s="21">
        <f t="shared" ca="1" si="2"/>
        <v>0</v>
      </c>
      <c r="Q15" s="22">
        <f t="shared" ca="1" si="6"/>
        <v>0</v>
      </c>
      <c r="R15" s="21">
        <f t="shared" ca="1" si="3"/>
        <v>0</v>
      </c>
      <c r="S15" s="21">
        <f t="shared" ca="1" si="3"/>
        <v>0</v>
      </c>
      <c r="T15" s="21">
        <f t="shared" ca="1" si="3"/>
        <v>0</v>
      </c>
      <c r="U15" s="22">
        <f t="shared" ca="1" si="7"/>
        <v>0</v>
      </c>
    </row>
    <row r="16" spans="1:21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4"/>
        <v>0</v>
      </c>
      <c r="L16" s="21">
        <f t="shared" ca="1" si="1"/>
        <v>0</v>
      </c>
      <c r="M16" s="21">
        <f t="shared" ca="1" si="1"/>
        <v>0</v>
      </c>
      <c r="N16" s="22">
        <f t="shared" ca="1" si="5"/>
        <v>0</v>
      </c>
      <c r="O16" s="21">
        <f t="shared" ca="1" si="2"/>
        <v>0</v>
      </c>
      <c r="P16" s="21">
        <f t="shared" ca="1" si="2"/>
        <v>0</v>
      </c>
      <c r="Q16" s="22">
        <f t="shared" ca="1" si="6"/>
        <v>0</v>
      </c>
      <c r="R16" s="21">
        <f t="shared" ca="1" si="3"/>
        <v>0</v>
      </c>
      <c r="S16" s="21">
        <f t="shared" ca="1" si="3"/>
        <v>0</v>
      </c>
      <c r="T16" s="21">
        <f t="shared" ca="1" si="3"/>
        <v>0</v>
      </c>
      <c r="U16" s="22">
        <f t="shared" ca="1" si="7"/>
        <v>0</v>
      </c>
    </row>
    <row r="17" spans="1:21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4"/>
        <v>0</v>
      </c>
      <c r="L17" s="21">
        <f t="shared" ca="1" si="1"/>
        <v>0</v>
      </c>
      <c r="M17" s="21">
        <f t="shared" ca="1" si="1"/>
        <v>0</v>
      </c>
      <c r="N17" s="22">
        <f t="shared" ca="1" si="5"/>
        <v>0</v>
      </c>
      <c r="O17" s="21">
        <f t="shared" ca="1" si="2"/>
        <v>0</v>
      </c>
      <c r="P17" s="21">
        <f t="shared" ca="1" si="2"/>
        <v>0</v>
      </c>
      <c r="Q17" s="22">
        <f t="shared" ca="1" si="6"/>
        <v>0</v>
      </c>
      <c r="R17" s="21">
        <f t="shared" ca="1" si="3"/>
        <v>0</v>
      </c>
      <c r="S17" s="21">
        <f t="shared" ca="1" si="3"/>
        <v>0</v>
      </c>
      <c r="T17" s="21">
        <f t="shared" ca="1" si="3"/>
        <v>0</v>
      </c>
      <c r="U17" s="22">
        <f t="shared" ca="1" si="7"/>
        <v>0</v>
      </c>
    </row>
    <row r="18" spans="1:21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4"/>
        <v>0</v>
      </c>
      <c r="L18" s="21">
        <f t="shared" ca="1" si="1"/>
        <v>0</v>
      </c>
      <c r="M18" s="21">
        <f t="shared" ca="1" si="1"/>
        <v>0</v>
      </c>
      <c r="N18" s="22">
        <f t="shared" ca="1" si="5"/>
        <v>0</v>
      </c>
      <c r="O18" s="21">
        <f t="shared" ca="1" si="2"/>
        <v>0</v>
      </c>
      <c r="P18" s="21">
        <f t="shared" ca="1" si="2"/>
        <v>0</v>
      </c>
      <c r="Q18" s="22">
        <f t="shared" ca="1" si="6"/>
        <v>0</v>
      </c>
      <c r="R18" s="21">
        <f t="shared" ca="1" si="3"/>
        <v>0</v>
      </c>
      <c r="S18" s="21">
        <f t="shared" ca="1" si="3"/>
        <v>0</v>
      </c>
      <c r="T18" s="21">
        <f t="shared" ca="1" si="3"/>
        <v>0</v>
      </c>
      <c r="U18" s="22">
        <f t="shared" ca="1" si="7"/>
        <v>0</v>
      </c>
    </row>
    <row r="19" spans="1:21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4"/>
        <v>0</v>
      </c>
      <c r="L19" s="21">
        <f t="shared" ca="1" si="1"/>
        <v>0</v>
      </c>
      <c r="M19" s="21">
        <f t="shared" ca="1" si="1"/>
        <v>0</v>
      </c>
      <c r="N19" s="22">
        <f t="shared" ca="1" si="5"/>
        <v>0</v>
      </c>
      <c r="O19" s="21">
        <f t="shared" ca="1" si="2"/>
        <v>0</v>
      </c>
      <c r="P19" s="21">
        <f t="shared" ca="1" si="2"/>
        <v>0</v>
      </c>
      <c r="Q19" s="22">
        <f t="shared" ca="1" si="6"/>
        <v>0</v>
      </c>
      <c r="R19" s="21">
        <f t="shared" ca="1" si="3"/>
        <v>0</v>
      </c>
      <c r="S19" s="21">
        <f t="shared" ca="1" si="3"/>
        <v>0</v>
      </c>
      <c r="T19" s="21">
        <f t="shared" ca="1" si="3"/>
        <v>0</v>
      </c>
      <c r="U19" s="22">
        <f t="shared" ref="U19:U24" ca="1" si="8">SUM(D19:K19)+T19</f>
        <v>0</v>
      </c>
    </row>
    <row r="20" spans="1:21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4"/>
        <v>0</v>
      </c>
      <c r="L20" s="21">
        <f t="shared" ca="1" si="1"/>
        <v>0</v>
      </c>
      <c r="M20" s="21">
        <f t="shared" ca="1" si="1"/>
        <v>0</v>
      </c>
      <c r="N20" s="22">
        <f t="shared" ca="1" si="5"/>
        <v>0</v>
      </c>
      <c r="O20" s="21">
        <f t="shared" ca="1" si="2"/>
        <v>0</v>
      </c>
      <c r="P20" s="21">
        <f t="shared" ca="1" si="2"/>
        <v>0</v>
      </c>
      <c r="Q20" s="22">
        <f t="shared" ca="1" si="6"/>
        <v>0</v>
      </c>
      <c r="R20" s="21">
        <f t="shared" ca="1" si="3"/>
        <v>0</v>
      </c>
      <c r="S20" s="21">
        <f t="shared" ca="1" si="3"/>
        <v>0</v>
      </c>
      <c r="T20" s="21">
        <f t="shared" ca="1" si="3"/>
        <v>0</v>
      </c>
      <c r="U20" s="22">
        <f t="shared" ca="1" si="8"/>
        <v>0</v>
      </c>
    </row>
    <row r="21" spans="1:21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4"/>
        <v>0</v>
      </c>
      <c r="L21" s="21">
        <f t="shared" ca="1" si="1"/>
        <v>0</v>
      </c>
      <c r="M21" s="21">
        <f t="shared" ca="1" si="1"/>
        <v>0</v>
      </c>
      <c r="N21" s="22">
        <f t="shared" ca="1" si="5"/>
        <v>0</v>
      </c>
      <c r="O21" s="21">
        <f t="shared" ca="1" si="2"/>
        <v>0</v>
      </c>
      <c r="P21" s="21">
        <f t="shared" ca="1" si="2"/>
        <v>0</v>
      </c>
      <c r="Q21" s="22">
        <f t="shared" ca="1" si="6"/>
        <v>0</v>
      </c>
      <c r="R21" s="21">
        <f t="shared" ca="1" si="3"/>
        <v>0</v>
      </c>
      <c r="S21" s="21">
        <f t="shared" ca="1" si="3"/>
        <v>0</v>
      </c>
      <c r="T21" s="21">
        <f t="shared" ca="1" si="3"/>
        <v>0</v>
      </c>
      <c r="U21" s="22">
        <f t="shared" ca="1" si="8"/>
        <v>0</v>
      </c>
    </row>
    <row r="22" spans="1:21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4"/>
        <v>0</v>
      </c>
      <c r="L22" s="21">
        <f t="shared" ca="1" si="1"/>
        <v>0</v>
      </c>
      <c r="M22" s="21">
        <f t="shared" ca="1" si="1"/>
        <v>0</v>
      </c>
      <c r="N22" s="22">
        <f t="shared" ca="1" si="5"/>
        <v>0</v>
      </c>
      <c r="O22" s="21">
        <f t="shared" ca="1" si="2"/>
        <v>0</v>
      </c>
      <c r="P22" s="21">
        <f t="shared" ca="1" si="2"/>
        <v>0</v>
      </c>
      <c r="Q22" s="22">
        <f t="shared" ca="1" si="6"/>
        <v>0</v>
      </c>
      <c r="R22" s="21">
        <f t="shared" ca="1" si="3"/>
        <v>0</v>
      </c>
      <c r="S22" s="21">
        <f t="shared" ca="1" si="3"/>
        <v>0</v>
      </c>
      <c r="T22" s="21">
        <f t="shared" ca="1" si="3"/>
        <v>0</v>
      </c>
      <c r="U22" s="22">
        <f t="shared" ca="1" si="8"/>
        <v>0</v>
      </c>
    </row>
    <row r="23" spans="1:21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J38" ca="1" si="9">IFERROR(INDIRECT("'"&amp;$B$2&amp;"'!"&amp;ADDRESS(MATCH($B23,INDIRECT("'"&amp;$B$2&amp;"'!$B$1:$B$1095"),0),MATCH(D$5,INDIRECT("'"&amp;$B$2&amp;"'!5:5"),0))),0)</f>
        <v>0</v>
      </c>
      <c r="E23" s="21">
        <f t="shared" ca="1" si="9"/>
        <v>0</v>
      </c>
      <c r="F23" s="21">
        <f t="shared" ca="1" si="9"/>
        <v>0</v>
      </c>
      <c r="G23" s="21">
        <f t="shared" ca="1" si="9"/>
        <v>0</v>
      </c>
      <c r="H23" s="21">
        <f t="shared" ca="1" si="9"/>
        <v>0</v>
      </c>
      <c r="I23" s="21">
        <f t="shared" ca="1" si="9"/>
        <v>0</v>
      </c>
      <c r="J23" s="21">
        <f t="shared" ca="1" si="9"/>
        <v>0</v>
      </c>
      <c r="K23" s="22">
        <f t="shared" ca="1" si="4"/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t="shared" ca="1" si="5"/>
        <v>0</v>
      </c>
      <c r="O23" s="21">
        <f t="shared" ref="O23:P42" ca="1" si="11">IFERROR(INDIRECT("'"&amp;$B$2&amp;"'!"&amp;ADDRESS(MATCH($B23,INDIRECT("'"&amp;$B$2&amp;"'!$B$1:$B$1095"),0),MATCH(O$5,INDIRECT("'"&amp;$B$2&amp;"'!5:5"),0))),0)</f>
        <v>0</v>
      </c>
      <c r="P23" s="21">
        <f t="shared" ca="1" si="11"/>
        <v>0</v>
      </c>
      <c r="Q23" s="22">
        <f t="shared" ca="1" si="6"/>
        <v>0</v>
      </c>
      <c r="R23" s="21">
        <f t="shared" ref="R23:T38" ca="1" si="12">IFERROR(INDIRECT("'"&amp;$B$2&amp;"'!"&amp;ADDRESS(MATCH($B23,INDIRECT("'"&amp;$B$2&amp;"'!$B$1:$B$1095"),0),MATCH(R$5,INDIRECT("'"&amp;$B$2&amp;"'!5:5"),0))),0)</f>
        <v>0</v>
      </c>
      <c r="S23" s="21">
        <f t="shared" ca="1" si="12"/>
        <v>0</v>
      </c>
      <c r="T23" s="21">
        <f t="shared" ca="1" si="12"/>
        <v>0</v>
      </c>
      <c r="U23" s="22">
        <f t="shared" ca="1" si="8"/>
        <v>0</v>
      </c>
    </row>
    <row r="24" spans="1:21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9"/>
        <v>0</v>
      </c>
      <c r="E24" s="21">
        <f t="shared" ca="1" si="9"/>
        <v>0</v>
      </c>
      <c r="F24" s="21">
        <f t="shared" ca="1" si="9"/>
        <v>0</v>
      </c>
      <c r="G24" s="21">
        <f t="shared" ca="1" si="9"/>
        <v>0</v>
      </c>
      <c r="H24" s="21">
        <f t="shared" ca="1" si="9"/>
        <v>0</v>
      </c>
      <c r="I24" s="21">
        <f t="shared" ca="1" si="9"/>
        <v>0</v>
      </c>
      <c r="J24" s="21">
        <f t="shared" ca="1" si="9"/>
        <v>0</v>
      </c>
      <c r="K24" s="22">
        <f t="shared" ca="1" si="4"/>
        <v>0</v>
      </c>
      <c r="L24" s="21">
        <f t="shared" ca="1" si="10"/>
        <v>0</v>
      </c>
      <c r="M24" s="21">
        <f t="shared" ca="1" si="10"/>
        <v>0</v>
      </c>
      <c r="N24" s="22">
        <f t="shared" ca="1" si="5"/>
        <v>0</v>
      </c>
      <c r="O24" s="21">
        <f t="shared" ca="1" si="11"/>
        <v>0</v>
      </c>
      <c r="P24" s="21">
        <f t="shared" ca="1" si="11"/>
        <v>0</v>
      </c>
      <c r="Q24" s="22">
        <f t="shared" ca="1" si="6"/>
        <v>0</v>
      </c>
      <c r="R24" s="21">
        <f t="shared" ca="1" si="12"/>
        <v>0</v>
      </c>
      <c r="S24" s="21">
        <f t="shared" ca="1" si="12"/>
        <v>0</v>
      </c>
      <c r="T24" s="21">
        <f t="shared" ca="1" si="12"/>
        <v>0</v>
      </c>
      <c r="U24" s="22">
        <f t="shared" ca="1" si="8"/>
        <v>0</v>
      </c>
    </row>
    <row r="25" spans="1:21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9"/>
        <v>0</v>
      </c>
      <c r="E25" s="21">
        <f t="shared" ca="1" si="9"/>
        <v>0</v>
      </c>
      <c r="F25" s="21">
        <f t="shared" ca="1" si="9"/>
        <v>0</v>
      </c>
      <c r="G25" s="21">
        <f t="shared" ca="1" si="9"/>
        <v>0</v>
      </c>
      <c r="H25" s="21">
        <f t="shared" ca="1" si="9"/>
        <v>0</v>
      </c>
      <c r="I25" s="21">
        <f t="shared" ca="1" si="9"/>
        <v>0</v>
      </c>
      <c r="J25" s="21">
        <f t="shared" ca="1" si="9"/>
        <v>0</v>
      </c>
      <c r="K25" s="22">
        <f t="shared" ca="1" si="4"/>
        <v>0</v>
      </c>
      <c r="L25" s="21">
        <f t="shared" ca="1" si="10"/>
        <v>0</v>
      </c>
      <c r="M25" s="21">
        <f t="shared" ca="1" si="10"/>
        <v>0</v>
      </c>
      <c r="N25" s="22">
        <f t="shared" ca="1" si="5"/>
        <v>0</v>
      </c>
      <c r="O25" s="21">
        <f t="shared" ca="1" si="11"/>
        <v>0</v>
      </c>
      <c r="P25" s="21">
        <f t="shared" ca="1" si="11"/>
        <v>0</v>
      </c>
      <c r="Q25" s="22">
        <f t="shared" ca="1" si="6"/>
        <v>0</v>
      </c>
      <c r="R25" s="21">
        <f t="shared" ca="1" si="12"/>
        <v>0</v>
      </c>
      <c r="S25" s="21">
        <f t="shared" ca="1" si="12"/>
        <v>0</v>
      </c>
      <c r="T25" s="21">
        <f t="shared" ca="1" si="12"/>
        <v>0</v>
      </c>
      <c r="U25" s="22">
        <f t="shared" ref="U25:U36" ca="1" si="13">SUM(D25:K25)+T25</f>
        <v>0</v>
      </c>
    </row>
    <row r="26" spans="1:21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9"/>
        <v>0</v>
      </c>
      <c r="E26" s="21">
        <f t="shared" ca="1" si="9"/>
        <v>0</v>
      </c>
      <c r="F26" s="21">
        <f t="shared" ca="1" si="9"/>
        <v>0</v>
      </c>
      <c r="G26" s="21">
        <f t="shared" ca="1" si="9"/>
        <v>0</v>
      </c>
      <c r="H26" s="21">
        <f t="shared" ca="1" si="9"/>
        <v>0</v>
      </c>
      <c r="I26" s="21">
        <f t="shared" ca="1" si="9"/>
        <v>0</v>
      </c>
      <c r="J26" s="21">
        <f t="shared" ca="1" si="9"/>
        <v>0</v>
      </c>
      <c r="K26" s="22">
        <f t="shared" ca="1" si="4"/>
        <v>0</v>
      </c>
      <c r="L26" s="21">
        <f t="shared" ca="1" si="10"/>
        <v>0</v>
      </c>
      <c r="M26" s="21">
        <f t="shared" ca="1" si="10"/>
        <v>0</v>
      </c>
      <c r="N26" s="22">
        <f t="shared" ca="1" si="5"/>
        <v>0</v>
      </c>
      <c r="O26" s="21">
        <f t="shared" ca="1" si="11"/>
        <v>0</v>
      </c>
      <c r="P26" s="21">
        <f t="shared" ca="1" si="11"/>
        <v>0</v>
      </c>
      <c r="Q26" s="22">
        <f t="shared" ca="1" si="6"/>
        <v>0</v>
      </c>
      <c r="R26" s="21">
        <f t="shared" ca="1" si="12"/>
        <v>0</v>
      </c>
      <c r="S26" s="21">
        <f t="shared" ca="1" si="12"/>
        <v>0</v>
      </c>
      <c r="T26" s="21">
        <f t="shared" ca="1" si="12"/>
        <v>0</v>
      </c>
      <c r="U26" s="22">
        <f t="shared" ca="1" si="13"/>
        <v>0</v>
      </c>
    </row>
    <row r="27" spans="1:21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9"/>
        <v>0</v>
      </c>
      <c r="E27" s="21">
        <f t="shared" ca="1" si="9"/>
        <v>0</v>
      </c>
      <c r="F27" s="21">
        <f t="shared" ca="1" si="9"/>
        <v>0</v>
      </c>
      <c r="G27" s="21">
        <f t="shared" ca="1" si="9"/>
        <v>0</v>
      </c>
      <c r="H27" s="21">
        <f t="shared" ca="1" si="9"/>
        <v>0</v>
      </c>
      <c r="I27" s="21">
        <f t="shared" ca="1" si="9"/>
        <v>0</v>
      </c>
      <c r="J27" s="21">
        <f t="shared" ca="1" si="9"/>
        <v>0</v>
      </c>
      <c r="K27" s="22">
        <f t="shared" ca="1" si="4"/>
        <v>0</v>
      </c>
      <c r="L27" s="21">
        <f t="shared" ca="1" si="10"/>
        <v>0</v>
      </c>
      <c r="M27" s="21">
        <f t="shared" ca="1" si="10"/>
        <v>0</v>
      </c>
      <c r="N27" s="22">
        <f t="shared" ca="1" si="5"/>
        <v>0</v>
      </c>
      <c r="O27" s="21">
        <f t="shared" ca="1" si="11"/>
        <v>0</v>
      </c>
      <c r="P27" s="21">
        <f t="shared" ca="1" si="11"/>
        <v>0</v>
      </c>
      <c r="Q27" s="22">
        <f t="shared" ca="1" si="6"/>
        <v>0</v>
      </c>
      <c r="R27" s="21">
        <f t="shared" ca="1" si="12"/>
        <v>0</v>
      </c>
      <c r="S27" s="21">
        <f t="shared" ca="1" si="12"/>
        <v>0</v>
      </c>
      <c r="T27" s="21">
        <f t="shared" ca="1" si="12"/>
        <v>0</v>
      </c>
      <c r="U27" s="22">
        <f t="shared" ca="1" si="13"/>
        <v>0</v>
      </c>
    </row>
    <row r="28" spans="1:21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9"/>
        <v>0</v>
      </c>
      <c r="E28" s="21">
        <f t="shared" ca="1" si="9"/>
        <v>0</v>
      </c>
      <c r="F28" s="21">
        <f t="shared" ca="1" si="9"/>
        <v>0</v>
      </c>
      <c r="G28" s="21">
        <f t="shared" ca="1" si="9"/>
        <v>0</v>
      </c>
      <c r="H28" s="21">
        <f t="shared" ca="1" si="9"/>
        <v>0</v>
      </c>
      <c r="I28" s="21">
        <f t="shared" ca="1" si="9"/>
        <v>0</v>
      </c>
      <c r="J28" s="21">
        <f t="shared" ca="1" si="9"/>
        <v>0</v>
      </c>
      <c r="K28" s="22">
        <f t="shared" ca="1" si="4"/>
        <v>0</v>
      </c>
      <c r="L28" s="21">
        <f t="shared" ca="1" si="10"/>
        <v>0</v>
      </c>
      <c r="M28" s="21">
        <f t="shared" ca="1" si="10"/>
        <v>0</v>
      </c>
      <c r="N28" s="22">
        <f t="shared" ca="1" si="5"/>
        <v>0</v>
      </c>
      <c r="O28" s="21">
        <f t="shared" ca="1" si="11"/>
        <v>0</v>
      </c>
      <c r="P28" s="21">
        <f t="shared" ca="1" si="11"/>
        <v>0</v>
      </c>
      <c r="Q28" s="22">
        <f t="shared" ca="1" si="6"/>
        <v>0</v>
      </c>
      <c r="R28" s="21">
        <f t="shared" ca="1" si="12"/>
        <v>0</v>
      </c>
      <c r="S28" s="21">
        <f t="shared" ca="1" si="12"/>
        <v>0</v>
      </c>
      <c r="T28" s="21">
        <f t="shared" ca="1" si="12"/>
        <v>0</v>
      </c>
      <c r="U28" s="22">
        <f t="shared" ca="1" si="13"/>
        <v>0</v>
      </c>
    </row>
    <row r="29" spans="1:21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9"/>
        <v>0</v>
      </c>
      <c r="E29" s="21">
        <f t="shared" ca="1" si="9"/>
        <v>0</v>
      </c>
      <c r="F29" s="21">
        <f t="shared" ca="1" si="9"/>
        <v>0</v>
      </c>
      <c r="G29" s="21">
        <f t="shared" ca="1" si="9"/>
        <v>0</v>
      </c>
      <c r="H29" s="21">
        <f t="shared" ca="1" si="9"/>
        <v>0</v>
      </c>
      <c r="I29" s="21">
        <f t="shared" ca="1" si="9"/>
        <v>0</v>
      </c>
      <c r="J29" s="21">
        <f t="shared" ca="1" si="9"/>
        <v>0</v>
      </c>
      <c r="K29" s="22">
        <f t="shared" ca="1" si="4"/>
        <v>0</v>
      </c>
      <c r="L29" s="21">
        <f t="shared" ca="1" si="10"/>
        <v>0</v>
      </c>
      <c r="M29" s="21">
        <f t="shared" ca="1" si="10"/>
        <v>0</v>
      </c>
      <c r="N29" s="22">
        <f t="shared" ca="1" si="5"/>
        <v>0</v>
      </c>
      <c r="O29" s="21">
        <f t="shared" ca="1" si="11"/>
        <v>0</v>
      </c>
      <c r="P29" s="21">
        <f t="shared" ca="1" si="11"/>
        <v>0</v>
      </c>
      <c r="Q29" s="22">
        <f t="shared" ca="1" si="6"/>
        <v>0</v>
      </c>
      <c r="R29" s="21">
        <f t="shared" ca="1" si="12"/>
        <v>0</v>
      </c>
      <c r="S29" s="21">
        <f t="shared" ca="1" si="12"/>
        <v>0</v>
      </c>
      <c r="T29" s="21">
        <f t="shared" ca="1" si="12"/>
        <v>0</v>
      </c>
      <c r="U29" s="22">
        <f t="shared" ca="1" si="13"/>
        <v>0</v>
      </c>
    </row>
    <row r="30" spans="1:21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9"/>
        <v>0</v>
      </c>
      <c r="E30" s="21">
        <f t="shared" ca="1" si="9"/>
        <v>0</v>
      </c>
      <c r="F30" s="21">
        <f t="shared" ca="1" si="9"/>
        <v>0</v>
      </c>
      <c r="G30" s="21">
        <f t="shared" ca="1" si="9"/>
        <v>0</v>
      </c>
      <c r="H30" s="21">
        <f t="shared" ca="1" si="9"/>
        <v>0</v>
      </c>
      <c r="I30" s="21">
        <f t="shared" ca="1" si="9"/>
        <v>0</v>
      </c>
      <c r="J30" s="21">
        <f t="shared" ca="1" si="9"/>
        <v>0</v>
      </c>
      <c r="K30" s="22">
        <f t="shared" ca="1" si="4"/>
        <v>0</v>
      </c>
      <c r="L30" s="21">
        <f t="shared" ca="1" si="10"/>
        <v>0</v>
      </c>
      <c r="M30" s="21">
        <f t="shared" ca="1" si="10"/>
        <v>0</v>
      </c>
      <c r="N30" s="22">
        <f t="shared" ca="1" si="5"/>
        <v>0</v>
      </c>
      <c r="O30" s="21">
        <f t="shared" ca="1" si="11"/>
        <v>0</v>
      </c>
      <c r="P30" s="21">
        <f t="shared" ca="1" si="11"/>
        <v>0</v>
      </c>
      <c r="Q30" s="22">
        <f t="shared" ca="1" si="6"/>
        <v>0</v>
      </c>
      <c r="R30" s="21">
        <f t="shared" ca="1" si="12"/>
        <v>0</v>
      </c>
      <c r="S30" s="21">
        <f t="shared" ca="1" si="12"/>
        <v>0</v>
      </c>
      <c r="T30" s="21">
        <f t="shared" ca="1" si="12"/>
        <v>0</v>
      </c>
      <c r="U30" s="22">
        <f t="shared" ca="1" si="13"/>
        <v>0</v>
      </c>
    </row>
    <row r="31" spans="1:21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9"/>
        <v>0</v>
      </c>
      <c r="E31" s="21">
        <f t="shared" ca="1" si="9"/>
        <v>0</v>
      </c>
      <c r="F31" s="21">
        <f t="shared" ca="1" si="9"/>
        <v>0</v>
      </c>
      <c r="G31" s="21">
        <f t="shared" ca="1" si="9"/>
        <v>0</v>
      </c>
      <c r="H31" s="21">
        <f t="shared" ca="1" si="9"/>
        <v>0</v>
      </c>
      <c r="I31" s="21">
        <f t="shared" ca="1" si="9"/>
        <v>0</v>
      </c>
      <c r="J31" s="21">
        <f t="shared" ca="1" si="9"/>
        <v>0</v>
      </c>
      <c r="K31" s="22">
        <f t="shared" ca="1" si="4"/>
        <v>0</v>
      </c>
      <c r="L31" s="21">
        <f t="shared" ca="1" si="10"/>
        <v>0</v>
      </c>
      <c r="M31" s="21">
        <f t="shared" ca="1" si="10"/>
        <v>0</v>
      </c>
      <c r="N31" s="22">
        <f t="shared" ca="1" si="5"/>
        <v>0</v>
      </c>
      <c r="O31" s="21">
        <f t="shared" ca="1" si="11"/>
        <v>0</v>
      </c>
      <c r="P31" s="21">
        <f t="shared" ca="1" si="11"/>
        <v>0</v>
      </c>
      <c r="Q31" s="22">
        <f t="shared" ca="1" si="6"/>
        <v>0</v>
      </c>
      <c r="R31" s="21">
        <f t="shared" ca="1" si="12"/>
        <v>0</v>
      </c>
      <c r="S31" s="21">
        <f t="shared" ca="1" si="12"/>
        <v>0</v>
      </c>
      <c r="T31" s="21">
        <f t="shared" ca="1" si="12"/>
        <v>0</v>
      </c>
      <c r="U31" s="22">
        <f t="shared" ca="1" si="13"/>
        <v>0</v>
      </c>
    </row>
    <row r="32" spans="1:21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9"/>
        <v>0</v>
      </c>
      <c r="E32" s="21">
        <f t="shared" ca="1" si="9"/>
        <v>0</v>
      </c>
      <c r="F32" s="21">
        <f t="shared" ca="1" si="9"/>
        <v>0</v>
      </c>
      <c r="G32" s="21">
        <f t="shared" ca="1" si="9"/>
        <v>0</v>
      </c>
      <c r="H32" s="21">
        <f t="shared" ca="1" si="9"/>
        <v>0</v>
      </c>
      <c r="I32" s="21">
        <f t="shared" ca="1" si="9"/>
        <v>0</v>
      </c>
      <c r="J32" s="21">
        <f t="shared" ca="1" si="9"/>
        <v>0</v>
      </c>
      <c r="K32" s="22">
        <f t="shared" ca="1" si="4"/>
        <v>0</v>
      </c>
      <c r="L32" s="21">
        <f t="shared" ca="1" si="10"/>
        <v>0</v>
      </c>
      <c r="M32" s="21">
        <f t="shared" ca="1" si="10"/>
        <v>0</v>
      </c>
      <c r="N32" s="22">
        <f t="shared" ca="1" si="5"/>
        <v>0</v>
      </c>
      <c r="O32" s="21">
        <f t="shared" ca="1" si="11"/>
        <v>0</v>
      </c>
      <c r="P32" s="21">
        <f t="shared" ca="1" si="11"/>
        <v>0</v>
      </c>
      <c r="Q32" s="22">
        <f t="shared" ca="1" si="6"/>
        <v>0</v>
      </c>
      <c r="R32" s="21">
        <f t="shared" ca="1" si="12"/>
        <v>0</v>
      </c>
      <c r="S32" s="21">
        <f t="shared" ca="1" si="12"/>
        <v>0</v>
      </c>
      <c r="T32" s="21">
        <f t="shared" ca="1" si="12"/>
        <v>0</v>
      </c>
      <c r="U32" s="22">
        <f t="shared" ca="1" si="13"/>
        <v>0</v>
      </c>
    </row>
    <row r="33" spans="1:21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9"/>
        <v>0</v>
      </c>
      <c r="E33" s="21">
        <f t="shared" ca="1" si="9"/>
        <v>0</v>
      </c>
      <c r="F33" s="21">
        <f t="shared" ca="1" si="9"/>
        <v>0</v>
      </c>
      <c r="G33" s="21">
        <f t="shared" ca="1" si="9"/>
        <v>0</v>
      </c>
      <c r="H33" s="21">
        <f t="shared" ca="1" si="9"/>
        <v>0</v>
      </c>
      <c r="I33" s="21">
        <f t="shared" ca="1" si="9"/>
        <v>0</v>
      </c>
      <c r="J33" s="21">
        <f t="shared" ca="1" si="9"/>
        <v>0</v>
      </c>
      <c r="K33" s="22">
        <f t="shared" ca="1" si="4"/>
        <v>0</v>
      </c>
      <c r="L33" s="21">
        <f t="shared" ca="1" si="10"/>
        <v>0</v>
      </c>
      <c r="M33" s="21">
        <f t="shared" ca="1" si="10"/>
        <v>0</v>
      </c>
      <c r="N33" s="22">
        <f t="shared" ca="1" si="5"/>
        <v>0</v>
      </c>
      <c r="O33" s="21">
        <f t="shared" ca="1" si="11"/>
        <v>0</v>
      </c>
      <c r="P33" s="21">
        <f t="shared" ca="1" si="11"/>
        <v>0</v>
      </c>
      <c r="Q33" s="22">
        <f t="shared" ca="1" si="6"/>
        <v>0</v>
      </c>
      <c r="R33" s="21">
        <f t="shared" ca="1" si="12"/>
        <v>0</v>
      </c>
      <c r="S33" s="21">
        <f t="shared" ca="1" si="12"/>
        <v>0</v>
      </c>
      <c r="T33" s="21">
        <f t="shared" ca="1" si="12"/>
        <v>0</v>
      </c>
      <c r="U33" s="22">
        <f t="shared" ca="1" si="13"/>
        <v>0</v>
      </c>
    </row>
    <row r="34" spans="1:21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9"/>
        <v>0</v>
      </c>
      <c r="E34" s="21">
        <f t="shared" ca="1" si="9"/>
        <v>0</v>
      </c>
      <c r="F34" s="21">
        <f t="shared" ca="1" si="9"/>
        <v>0</v>
      </c>
      <c r="G34" s="21">
        <f t="shared" ca="1" si="9"/>
        <v>0</v>
      </c>
      <c r="H34" s="21">
        <f t="shared" ca="1" si="9"/>
        <v>0</v>
      </c>
      <c r="I34" s="21">
        <f t="shared" ca="1" si="9"/>
        <v>0</v>
      </c>
      <c r="J34" s="21">
        <f t="shared" ca="1" si="9"/>
        <v>0</v>
      </c>
      <c r="K34" s="22">
        <f t="shared" ca="1" si="4"/>
        <v>0</v>
      </c>
      <c r="L34" s="21">
        <f t="shared" ca="1" si="10"/>
        <v>0</v>
      </c>
      <c r="M34" s="21">
        <f t="shared" ca="1" si="10"/>
        <v>0</v>
      </c>
      <c r="N34" s="22">
        <f t="shared" ca="1" si="5"/>
        <v>0</v>
      </c>
      <c r="O34" s="21">
        <f t="shared" ca="1" si="11"/>
        <v>0</v>
      </c>
      <c r="P34" s="21">
        <f t="shared" ca="1" si="11"/>
        <v>0</v>
      </c>
      <c r="Q34" s="22">
        <f t="shared" ca="1" si="6"/>
        <v>0</v>
      </c>
      <c r="R34" s="21">
        <f t="shared" ca="1" si="12"/>
        <v>0</v>
      </c>
      <c r="S34" s="21">
        <f t="shared" ca="1" si="12"/>
        <v>0</v>
      </c>
      <c r="T34" s="21">
        <f t="shared" ca="1" si="12"/>
        <v>0</v>
      </c>
      <c r="U34" s="22">
        <f t="shared" ca="1" si="13"/>
        <v>0</v>
      </c>
    </row>
    <row r="35" spans="1:21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9"/>
        <v>0</v>
      </c>
      <c r="E35" s="21">
        <f t="shared" ca="1" si="9"/>
        <v>0</v>
      </c>
      <c r="F35" s="21">
        <f t="shared" ca="1" si="9"/>
        <v>0</v>
      </c>
      <c r="G35" s="21">
        <f t="shared" ca="1" si="9"/>
        <v>0</v>
      </c>
      <c r="H35" s="21">
        <f t="shared" ca="1" si="9"/>
        <v>0</v>
      </c>
      <c r="I35" s="21">
        <f t="shared" ca="1" si="9"/>
        <v>0</v>
      </c>
      <c r="J35" s="21">
        <f t="shared" ca="1" si="9"/>
        <v>0</v>
      </c>
      <c r="K35" s="22">
        <f t="shared" ca="1" si="4"/>
        <v>0</v>
      </c>
      <c r="L35" s="21">
        <f t="shared" ca="1" si="10"/>
        <v>0</v>
      </c>
      <c r="M35" s="21">
        <f t="shared" ca="1" si="10"/>
        <v>0</v>
      </c>
      <c r="N35" s="22">
        <f t="shared" ca="1" si="5"/>
        <v>0</v>
      </c>
      <c r="O35" s="21">
        <f t="shared" ca="1" si="11"/>
        <v>0</v>
      </c>
      <c r="P35" s="21">
        <f t="shared" ca="1" si="11"/>
        <v>0</v>
      </c>
      <c r="Q35" s="22">
        <f t="shared" ca="1" si="6"/>
        <v>0</v>
      </c>
      <c r="R35" s="21">
        <f t="shared" ca="1" si="12"/>
        <v>0</v>
      </c>
      <c r="S35" s="21">
        <f t="shared" ca="1" si="12"/>
        <v>0</v>
      </c>
      <c r="T35" s="21">
        <f t="shared" ca="1" si="12"/>
        <v>0</v>
      </c>
      <c r="U35" s="22">
        <f t="shared" ca="1" si="13"/>
        <v>0</v>
      </c>
    </row>
    <row r="36" spans="1:21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9"/>
        <v>0</v>
      </c>
      <c r="E36" s="21">
        <f t="shared" ca="1" si="9"/>
        <v>0</v>
      </c>
      <c r="F36" s="21">
        <f t="shared" ca="1" si="9"/>
        <v>0</v>
      </c>
      <c r="G36" s="21">
        <f t="shared" ca="1" si="9"/>
        <v>0</v>
      </c>
      <c r="H36" s="21">
        <f t="shared" ca="1" si="9"/>
        <v>0</v>
      </c>
      <c r="I36" s="21">
        <f t="shared" ca="1" si="9"/>
        <v>0</v>
      </c>
      <c r="J36" s="21">
        <f t="shared" ca="1" si="9"/>
        <v>0</v>
      </c>
      <c r="K36" s="22">
        <f t="shared" ca="1" si="4"/>
        <v>0</v>
      </c>
      <c r="L36" s="21">
        <f t="shared" ca="1" si="10"/>
        <v>0</v>
      </c>
      <c r="M36" s="21">
        <f t="shared" ca="1" si="10"/>
        <v>0</v>
      </c>
      <c r="N36" s="22">
        <f t="shared" ca="1" si="5"/>
        <v>0</v>
      </c>
      <c r="O36" s="21">
        <f t="shared" ca="1" si="11"/>
        <v>0</v>
      </c>
      <c r="P36" s="21">
        <f t="shared" ca="1" si="11"/>
        <v>0</v>
      </c>
      <c r="Q36" s="22">
        <f t="shared" ca="1" si="6"/>
        <v>0</v>
      </c>
      <c r="R36" s="21">
        <f t="shared" ca="1" si="12"/>
        <v>0</v>
      </c>
      <c r="S36" s="21">
        <f t="shared" ca="1" si="12"/>
        <v>0</v>
      </c>
      <c r="T36" s="21">
        <f t="shared" ca="1" si="12"/>
        <v>0</v>
      </c>
      <c r="U36" s="22">
        <f t="shared" ca="1" si="13"/>
        <v>0</v>
      </c>
    </row>
    <row r="37" spans="1:21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9"/>
        <v>0</v>
      </c>
      <c r="E37" s="21">
        <f t="shared" ca="1" si="9"/>
        <v>0</v>
      </c>
      <c r="F37" s="21">
        <f t="shared" ca="1" si="9"/>
        <v>0</v>
      </c>
      <c r="G37" s="21">
        <f t="shared" ca="1" si="9"/>
        <v>0</v>
      </c>
      <c r="H37" s="21">
        <f t="shared" ca="1" si="9"/>
        <v>0</v>
      </c>
      <c r="I37" s="21">
        <f t="shared" ca="1" si="9"/>
        <v>0</v>
      </c>
      <c r="J37" s="21">
        <f t="shared" ca="1" si="9"/>
        <v>0</v>
      </c>
      <c r="K37" s="22">
        <f t="shared" ca="1" si="4"/>
        <v>0</v>
      </c>
      <c r="L37" s="21">
        <f t="shared" ca="1" si="10"/>
        <v>0</v>
      </c>
      <c r="M37" s="21">
        <f t="shared" ca="1" si="10"/>
        <v>0</v>
      </c>
      <c r="N37" s="22">
        <f t="shared" ca="1" si="5"/>
        <v>0</v>
      </c>
      <c r="O37" s="21">
        <f t="shared" ca="1" si="11"/>
        <v>0</v>
      </c>
      <c r="P37" s="21">
        <f t="shared" ca="1" si="11"/>
        <v>0</v>
      </c>
      <c r="Q37" s="22">
        <f t="shared" ca="1" si="6"/>
        <v>0</v>
      </c>
      <c r="R37" s="21">
        <f t="shared" ca="1" si="12"/>
        <v>0</v>
      </c>
      <c r="S37" s="21">
        <f t="shared" ca="1" si="12"/>
        <v>0</v>
      </c>
      <c r="T37" s="21">
        <f t="shared" ca="1" si="12"/>
        <v>0</v>
      </c>
      <c r="U37" s="22">
        <f t="shared" ref="U37:U44" ca="1" si="14">SUM(D37:K37)+T37</f>
        <v>0</v>
      </c>
    </row>
    <row r="38" spans="1:21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9"/>
        <v>0</v>
      </c>
      <c r="E38" s="21">
        <f t="shared" ca="1" si="9"/>
        <v>0</v>
      </c>
      <c r="F38" s="21">
        <f t="shared" ca="1" si="9"/>
        <v>0</v>
      </c>
      <c r="G38" s="21">
        <f t="shared" ca="1" si="9"/>
        <v>0</v>
      </c>
      <c r="H38" s="21">
        <f t="shared" ca="1" si="9"/>
        <v>0</v>
      </c>
      <c r="I38" s="21">
        <f t="shared" ca="1" si="9"/>
        <v>0</v>
      </c>
      <c r="J38" s="21">
        <f t="shared" ca="1" si="9"/>
        <v>0</v>
      </c>
      <c r="K38" s="22">
        <f t="shared" ca="1" si="4"/>
        <v>0</v>
      </c>
      <c r="L38" s="21">
        <f t="shared" ca="1" si="10"/>
        <v>0</v>
      </c>
      <c r="M38" s="21">
        <f t="shared" ca="1" si="10"/>
        <v>0</v>
      </c>
      <c r="N38" s="22">
        <f t="shared" ca="1" si="5"/>
        <v>0</v>
      </c>
      <c r="O38" s="21">
        <f t="shared" ca="1" si="11"/>
        <v>0</v>
      </c>
      <c r="P38" s="21">
        <f t="shared" ca="1" si="11"/>
        <v>0</v>
      </c>
      <c r="Q38" s="22">
        <f t="shared" ca="1" si="6"/>
        <v>0</v>
      </c>
      <c r="R38" s="21">
        <f t="shared" ca="1" si="12"/>
        <v>0</v>
      </c>
      <c r="S38" s="21">
        <f t="shared" ca="1" si="12"/>
        <v>0</v>
      </c>
      <c r="T38" s="21">
        <f t="shared" ca="1" si="12"/>
        <v>0</v>
      </c>
      <c r="U38" s="22">
        <f t="shared" ca="1" si="14"/>
        <v>0</v>
      </c>
    </row>
    <row r="39" spans="1:21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J54" ca="1" si="15">IFERROR(INDIRECT("'"&amp;$B$2&amp;"'!"&amp;ADDRESS(MATCH($B39,INDIRECT("'"&amp;$B$2&amp;"'!$B$1:$B$1095"),0),MATCH(D$5,INDIRECT("'"&amp;$B$2&amp;"'!5:5"),0))),0)</f>
        <v>0</v>
      </c>
      <c r="E39" s="21">
        <f t="shared" ca="1" si="15"/>
        <v>0</v>
      </c>
      <c r="F39" s="21">
        <f t="shared" ca="1" si="15"/>
        <v>0</v>
      </c>
      <c r="G39" s="21">
        <f t="shared" ca="1" si="15"/>
        <v>0</v>
      </c>
      <c r="H39" s="21">
        <f t="shared" ca="1" si="15"/>
        <v>0</v>
      </c>
      <c r="I39" s="21">
        <f t="shared" ca="1" si="15"/>
        <v>0</v>
      </c>
      <c r="J39" s="21">
        <f t="shared" ca="1" si="15"/>
        <v>0</v>
      </c>
      <c r="K39" s="22">
        <f t="shared" ca="1" si="4"/>
        <v>0</v>
      </c>
      <c r="L39" s="21">
        <f t="shared" ref="L39:M54" ca="1" si="16">IFERROR(INDIRECT("'"&amp;$B$2&amp;"'!"&amp;ADDRESS(MATCH($B39,INDIRECT("'"&amp;$B$2&amp;"'!$B$1:$B$1095"),0),MATCH(L$5,INDIRECT("'"&amp;$B$2&amp;"'!5:5"),0))),0)</f>
        <v>0</v>
      </c>
      <c r="M39" s="21">
        <f t="shared" ca="1" si="16"/>
        <v>0</v>
      </c>
      <c r="N39" s="22">
        <f t="shared" ca="1" si="5"/>
        <v>0</v>
      </c>
      <c r="O39" s="21">
        <f t="shared" ca="1" si="11"/>
        <v>0</v>
      </c>
      <c r="P39" s="21">
        <f t="shared" ca="1" si="11"/>
        <v>0</v>
      </c>
      <c r="Q39" s="22">
        <f t="shared" ca="1" si="6"/>
        <v>0</v>
      </c>
      <c r="R39" s="21">
        <f t="shared" ref="R39:T54" ca="1" si="17">IFERROR(INDIRECT("'"&amp;$B$2&amp;"'!"&amp;ADDRESS(MATCH($B39,INDIRECT("'"&amp;$B$2&amp;"'!$B$1:$B$1095"),0),MATCH(R$5,INDIRECT("'"&amp;$B$2&amp;"'!5:5"),0))),0)</f>
        <v>0</v>
      </c>
      <c r="S39" s="21">
        <f t="shared" ca="1" si="17"/>
        <v>0</v>
      </c>
      <c r="T39" s="21">
        <f t="shared" ca="1" si="17"/>
        <v>0</v>
      </c>
      <c r="U39" s="22">
        <f t="shared" ca="1" si="14"/>
        <v>0</v>
      </c>
    </row>
    <row r="40" spans="1:21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15"/>
        <v>0</v>
      </c>
      <c r="E40" s="21">
        <f t="shared" ca="1" si="15"/>
        <v>0</v>
      </c>
      <c r="F40" s="21">
        <f t="shared" ca="1" si="15"/>
        <v>0</v>
      </c>
      <c r="G40" s="21">
        <f t="shared" ca="1" si="15"/>
        <v>0</v>
      </c>
      <c r="H40" s="21">
        <f t="shared" ca="1" si="15"/>
        <v>0</v>
      </c>
      <c r="I40" s="21">
        <f t="shared" ca="1" si="15"/>
        <v>0</v>
      </c>
      <c r="J40" s="21">
        <f t="shared" ca="1" si="15"/>
        <v>0</v>
      </c>
      <c r="K40" s="22">
        <f t="shared" ca="1" si="4"/>
        <v>0</v>
      </c>
      <c r="L40" s="21">
        <f t="shared" ca="1" si="16"/>
        <v>0</v>
      </c>
      <c r="M40" s="21">
        <f t="shared" ca="1" si="16"/>
        <v>0</v>
      </c>
      <c r="N40" s="22">
        <f t="shared" ca="1" si="5"/>
        <v>0</v>
      </c>
      <c r="O40" s="21">
        <f t="shared" ca="1" si="11"/>
        <v>0</v>
      </c>
      <c r="P40" s="21">
        <f t="shared" ca="1" si="11"/>
        <v>0</v>
      </c>
      <c r="Q40" s="22">
        <f t="shared" ca="1" si="6"/>
        <v>0</v>
      </c>
      <c r="R40" s="21">
        <f t="shared" ca="1" si="17"/>
        <v>0</v>
      </c>
      <c r="S40" s="21">
        <f t="shared" ca="1" si="17"/>
        <v>0</v>
      </c>
      <c r="T40" s="21">
        <f t="shared" ca="1" si="17"/>
        <v>0</v>
      </c>
      <c r="U40" s="22">
        <f t="shared" ca="1" si="14"/>
        <v>0</v>
      </c>
    </row>
    <row r="41" spans="1:21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15"/>
        <v>0</v>
      </c>
      <c r="E41" s="21">
        <f t="shared" ca="1" si="15"/>
        <v>0</v>
      </c>
      <c r="F41" s="21">
        <f t="shared" ca="1" si="15"/>
        <v>0</v>
      </c>
      <c r="G41" s="21">
        <f t="shared" ca="1" si="15"/>
        <v>0</v>
      </c>
      <c r="H41" s="21">
        <f t="shared" ca="1" si="15"/>
        <v>0</v>
      </c>
      <c r="I41" s="21">
        <f t="shared" ca="1" si="15"/>
        <v>0</v>
      </c>
      <c r="J41" s="21">
        <f t="shared" ca="1" si="15"/>
        <v>0</v>
      </c>
      <c r="K41" s="22">
        <f t="shared" ca="1" si="4"/>
        <v>0</v>
      </c>
      <c r="L41" s="21">
        <f t="shared" ca="1" si="16"/>
        <v>0</v>
      </c>
      <c r="M41" s="21">
        <f t="shared" ca="1" si="16"/>
        <v>0</v>
      </c>
      <c r="N41" s="22">
        <f t="shared" ca="1" si="5"/>
        <v>0</v>
      </c>
      <c r="O41" s="21">
        <f t="shared" ca="1" si="11"/>
        <v>0</v>
      </c>
      <c r="P41" s="21">
        <f t="shared" ca="1" si="11"/>
        <v>0</v>
      </c>
      <c r="Q41" s="22">
        <f t="shared" ca="1" si="6"/>
        <v>0</v>
      </c>
      <c r="R41" s="21">
        <f t="shared" ca="1" si="17"/>
        <v>0</v>
      </c>
      <c r="S41" s="21">
        <f t="shared" ca="1" si="17"/>
        <v>0</v>
      </c>
      <c r="T41" s="21">
        <f t="shared" ca="1" si="17"/>
        <v>0</v>
      </c>
      <c r="U41" s="22">
        <f t="shared" ca="1" si="14"/>
        <v>0</v>
      </c>
    </row>
    <row r="42" spans="1:21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15"/>
        <v>0</v>
      </c>
      <c r="E42" s="21">
        <f t="shared" ca="1" si="15"/>
        <v>0</v>
      </c>
      <c r="F42" s="21">
        <f t="shared" ca="1" si="15"/>
        <v>0</v>
      </c>
      <c r="G42" s="21">
        <f t="shared" ca="1" si="15"/>
        <v>0</v>
      </c>
      <c r="H42" s="21">
        <f t="shared" ca="1" si="15"/>
        <v>0</v>
      </c>
      <c r="I42" s="21">
        <f t="shared" ca="1" si="15"/>
        <v>0</v>
      </c>
      <c r="J42" s="21">
        <f t="shared" ca="1" si="15"/>
        <v>0</v>
      </c>
      <c r="K42" s="22">
        <f t="shared" ca="1" si="4"/>
        <v>0</v>
      </c>
      <c r="L42" s="21">
        <f t="shared" ca="1" si="16"/>
        <v>0</v>
      </c>
      <c r="M42" s="21">
        <f t="shared" ca="1" si="16"/>
        <v>0</v>
      </c>
      <c r="N42" s="22">
        <f t="shared" ca="1" si="5"/>
        <v>0</v>
      </c>
      <c r="O42" s="21">
        <f t="shared" ca="1" si="11"/>
        <v>0</v>
      </c>
      <c r="P42" s="21">
        <f t="shared" ca="1" si="11"/>
        <v>0</v>
      </c>
      <c r="Q42" s="22">
        <f t="shared" ca="1" si="6"/>
        <v>0</v>
      </c>
      <c r="R42" s="21">
        <f t="shared" ca="1" si="17"/>
        <v>0</v>
      </c>
      <c r="S42" s="21">
        <f t="shared" ca="1" si="17"/>
        <v>0</v>
      </c>
      <c r="T42" s="21">
        <f t="shared" ca="1" si="17"/>
        <v>0</v>
      </c>
      <c r="U42" s="22">
        <f t="shared" ca="1" si="14"/>
        <v>0</v>
      </c>
    </row>
    <row r="43" spans="1:21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15"/>
        <v>0</v>
      </c>
      <c r="E43" s="21">
        <f t="shared" ca="1" si="15"/>
        <v>0</v>
      </c>
      <c r="F43" s="21">
        <f t="shared" ca="1" si="15"/>
        <v>0</v>
      </c>
      <c r="G43" s="21">
        <f t="shared" ca="1" si="15"/>
        <v>0</v>
      </c>
      <c r="H43" s="21">
        <f t="shared" ca="1" si="15"/>
        <v>0</v>
      </c>
      <c r="I43" s="21">
        <f t="shared" ca="1" si="15"/>
        <v>0</v>
      </c>
      <c r="J43" s="21">
        <f t="shared" ca="1" si="15"/>
        <v>0</v>
      </c>
      <c r="K43" s="22">
        <f t="shared" ca="1" si="4"/>
        <v>0</v>
      </c>
      <c r="L43" s="21">
        <f t="shared" ca="1" si="16"/>
        <v>0</v>
      </c>
      <c r="M43" s="21">
        <f t="shared" ca="1" si="16"/>
        <v>0</v>
      </c>
      <c r="N43" s="22">
        <f t="shared" ca="1" si="5"/>
        <v>0</v>
      </c>
      <c r="O43" s="21">
        <f t="shared" ref="O43:P58" ca="1" si="18">IFERROR(INDIRECT("'"&amp;$B$2&amp;"'!"&amp;ADDRESS(MATCH($B43,INDIRECT("'"&amp;$B$2&amp;"'!$B$1:$B$1095"),0),MATCH(O$5,INDIRECT("'"&amp;$B$2&amp;"'!5:5"),0))),0)</f>
        <v>0</v>
      </c>
      <c r="P43" s="21">
        <f t="shared" ca="1" si="18"/>
        <v>0</v>
      </c>
      <c r="Q43" s="22">
        <f t="shared" ca="1" si="6"/>
        <v>0</v>
      </c>
      <c r="R43" s="21">
        <f t="shared" ca="1" si="17"/>
        <v>0</v>
      </c>
      <c r="S43" s="21">
        <f t="shared" ca="1" si="17"/>
        <v>0</v>
      </c>
      <c r="T43" s="21">
        <f t="shared" ca="1" si="17"/>
        <v>0</v>
      </c>
      <c r="U43" s="22">
        <f t="shared" ca="1" si="14"/>
        <v>0</v>
      </c>
    </row>
    <row r="44" spans="1:21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15"/>
        <v>0</v>
      </c>
      <c r="E44" s="21">
        <f t="shared" ca="1" si="15"/>
        <v>0</v>
      </c>
      <c r="F44" s="21">
        <f t="shared" ca="1" si="15"/>
        <v>0</v>
      </c>
      <c r="G44" s="21">
        <f t="shared" ca="1" si="15"/>
        <v>0</v>
      </c>
      <c r="H44" s="21">
        <f t="shared" ca="1" si="15"/>
        <v>0</v>
      </c>
      <c r="I44" s="21">
        <f t="shared" ca="1" si="15"/>
        <v>0</v>
      </c>
      <c r="J44" s="21">
        <f t="shared" ca="1" si="15"/>
        <v>0</v>
      </c>
      <c r="K44" s="22">
        <f t="shared" ca="1" si="4"/>
        <v>0</v>
      </c>
      <c r="L44" s="21">
        <f t="shared" ca="1" si="16"/>
        <v>0</v>
      </c>
      <c r="M44" s="21">
        <f t="shared" ca="1" si="16"/>
        <v>0</v>
      </c>
      <c r="N44" s="22">
        <f t="shared" ca="1" si="5"/>
        <v>0</v>
      </c>
      <c r="O44" s="21">
        <f t="shared" ca="1" si="18"/>
        <v>0</v>
      </c>
      <c r="P44" s="21">
        <f t="shared" ca="1" si="18"/>
        <v>0</v>
      </c>
      <c r="Q44" s="22">
        <f t="shared" ca="1" si="6"/>
        <v>0</v>
      </c>
      <c r="R44" s="21">
        <f t="shared" ca="1" si="17"/>
        <v>0</v>
      </c>
      <c r="S44" s="21">
        <f t="shared" ca="1" si="17"/>
        <v>0</v>
      </c>
      <c r="T44" s="21">
        <f t="shared" ca="1" si="17"/>
        <v>0</v>
      </c>
      <c r="U44" s="22">
        <f t="shared" ca="1" si="14"/>
        <v>0</v>
      </c>
    </row>
    <row r="45" spans="1:21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15"/>
        <v>0</v>
      </c>
      <c r="E45" s="21">
        <f t="shared" ca="1" si="15"/>
        <v>0</v>
      </c>
      <c r="F45" s="21">
        <f t="shared" ca="1" si="15"/>
        <v>0</v>
      </c>
      <c r="G45" s="21">
        <f t="shared" ca="1" si="15"/>
        <v>0</v>
      </c>
      <c r="H45" s="21">
        <f t="shared" ca="1" si="15"/>
        <v>0</v>
      </c>
      <c r="I45" s="21">
        <f t="shared" ca="1" si="15"/>
        <v>0</v>
      </c>
      <c r="J45" s="21">
        <f t="shared" ca="1" si="15"/>
        <v>0</v>
      </c>
      <c r="K45" s="22">
        <f t="shared" ca="1" si="4"/>
        <v>0</v>
      </c>
      <c r="L45" s="21">
        <f t="shared" ca="1" si="16"/>
        <v>0</v>
      </c>
      <c r="M45" s="21">
        <f t="shared" ca="1" si="16"/>
        <v>0</v>
      </c>
      <c r="N45" s="22">
        <f t="shared" ca="1" si="5"/>
        <v>0</v>
      </c>
      <c r="O45" s="21">
        <f t="shared" ca="1" si="18"/>
        <v>0</v>
      </c>
      <c r="P45" s="21">
        <f t="shared" ca="1" si="18"/>
        <v>0</v>
      </c>
      <c r="Q45" s="22">
        <f t="shared" ca="1" si="6"/>
        <v>0</v>
      </c>
      <c r="R45" s="21">
        <f t="shared" ca="1" si="17"/>
        <v>0</v>
      </c>
      <c r="S45" s="21">
        <f t="shared" ca="1" si="17"/>
        <v>0</v>
      </c>
      <c r="T45" s="21">
        <f t="shared" ca="1" si="17"/>
        <v>0</v>
      </c>
      <c r="U45" s="22">
        <f t="shared" ref="U45:U56" ca="1" si="19">SUM(D45:K45)+T45</f>
        <v>0</v>
      </c>
    </row>
    <row r="46" spans="1:21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15"/>
        <v>0</v>
      </c>
      <c r="E46" s="21">
        <f t="shared" ca="1" si="15"/>
        <v>0</v>
      </c>
      <c r="F46" s="21">
        <f t="shared" ca="1" si="15"/>
        <v>0</v>
      </c>
      <c r="G46" s="21">
        <f t="shared" ca="1" si="15"/>
        <v>0</v>
      </c>
      <c r="H46" s="21">
        <f t="shared" ca="1" si="15"/>
        <v>0</v>
      </c>
      <c r="I46" s="21">
        <f t="shared" ca="1" si="15"/>
        <v>0</v>
      </c>
      <c r="J46" s="21">
        <f t="shared" ca="1" si="15"/>
        <v>0</v>
      </c>
      <c r="K46" s="22">
        <f t="shared" ca="1" si="4"/>
        <v>0</v>
      </c>
      <c r="L46" s="21">
        <f t="shared" ca="1" si="16"/>
        <v>0</v>
      </c>
      <c r="M46" s="21">
        <f t="shared" ca="1" si="16"/>
        <v>0</v>
      </c>
      <c r="N46" s="22">
        <f t="shared" ca="1" si="5"/>
        <v>0</v>
      </c>
      <c r="O46" s="21">
        <f t="shared" ca="1" si="18"/>
        <v>0</v>
      </c>
      <c r="P46" s="21">
        <f t="shared" ca="1" si="18"/>
        <v>0</v>
      </c>
      <c r="Q46" s="22">
        <f t="shared" ca="1" si="6"/>
        <v>0</v>
      </c>
      <c r="R46" s="21">
        <f t="shared" ca="1" si="17"/>
        <v>0</v>
      </c>
      <c r="S46" s="21">
        <f t="shared" ca="1" si="17"/>
        <v>0</v>
      </c>
      <c r="T46" s="21">
        <f t="shared" ca="1" si="17"/>
        <v>0</v>
      </c>
      <c r="U46" s="22">
        <f t="shared" ca="1" si="19"/>
        <v>0</v>
      </c>
    </row>
    <row r="47" spans="1:21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15"/>
        <v>0</v>
      </c>
      <c r="E47" s="21">
        <f t="shared" ca="1" si="15"/>
        <v>0</v>
      </c>
      <c r="F47" s="21">
        <f t="shared" ca="1" si="15"/>
        <v>0</v>
      </c>
      <c r="G47" s="21">
        <f t="shared" ca="1" si="15"/>
        <v>0</v>
      </c>
      <c r="H47" s="21">
        <f t="shared" ca="1" si="15"/>
        <v>0</v>
      </c>
      <c r="I47" s="21">
        <f t="shared" ca="1" si="15"/>
        <v>0</v>
      </c>
      <c r="J47" s="21">
        <f t="shared" ca="1" si="15"/>
        <v>0</v>
      </c>
      <c r="K47" s="22">
        <f t="shared" ca="1" si="4"/>
        <v>0</v>
      </c>
      <c r="L47" s="21">
        <f t="shared" ca="1" si="16"/>
        <v>0</v>
      </c>
      <c r="M47" s="21">
        <f t="shared" ca="1" si="16"/>
        <v>0</v>
      </c>
      <c r="N47" s="22">
        <f t="shared" ca="1" si="5"/>
        <v>0</v>
      </c>
      <c r="O47" s="21">
        <f t="shared" ca="1" si="18"/>
        <v>0</v>
      </c>
      <c r="P47" s="21">
        <f t="shared" ca="1" si="18"/>
        <v>0</v>
      </c>
      <c r="Q47" s="22">
        <f t="shared" ca="1" si="6"/>
        <v>0</v>
      </c>
      <c r="R47" s="21">
        <f t="shared" ca="1" si="17"/>
        <v>0</v>
      </c>
      <c r="S47" s="21">
        <f t="shared" ca="1" si="17"/>
        <v>0</v>
      </c>
      <c r="T47" s="21">
        <f t="shared" ca="1" si="17"/>
        <v>0</v>
      </c>
      <c r="U47" s="22">
        <f t="shared" ca="1" si="19"/>
        <v>0</v>
      </c>
    </row>
    <row r="48" spans="1:21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15"/>
        <v>0</v>
      </c>
      <c r="E48" s="21">
        <f t="shared" ca="1" si="15"/>
        <v>0</v>
      </c>
      <c r="F48" s="21">
        <f t="shared" ca="1" si="15"/>
        <v>0</v>
      </c>
      <c r="G48" s="21">
        <f t="shared" ca="1" si="15"/>
        <v>0</v>
      </c>
      <c r="H48" s="21">
        <f t="shared" ca="1" si="15"/>
        <v>0</v>
      </c>
      <c r="I48" s="21">
        <f t="shared" ca="1" si="15"/>
        <v>0</v>
      </c>
      <c r="J48" s="21">
        <f t="shared" ca="1" si="15"/>
        <v>0</v>
      </c>
      <c r="K48" s="22">
        <f t="shared" ca="1" si="4"/>
        <v>0</v>
      </c>
      <c r="L48" s="21">
        <f t="shared" ca="1" si="16"/>
        <v>0</v>
      </c>
      <c r="M48" s="21">
        <f t="shared" ca="1" si="16"/>
        <v>0</v>
      </c>
      <c r="N48" s="22">
        <f t="shared" ca="1" si="5"/>
        <v>0</v>
      </c>
      <c r="O48" s="21">
        <f t="shared" ca="1" si="18"/>
        <v>0</v>
      </c>
      <c r="P48" s="21">
        <f t="shared" ca="1" si="18"/>
        <v>0</v>
      </c>
      <c r="Q48" s="22">
        <f t="shared" ca="1" si="6"/>
        <v>0</v>
      </c>
      <c r="R48" s="21">
        <f t="shared" ca="1" si="17"/>
        <v>0</v>
      </c>
      <c r="S48" s="21">
        <f t="shared" ca="1" si="17"/>
        <v>0</v>
      </c>
      <c r="T48" s="21">
        <f t="shared" ca="1" si="17"/>
        <v>0</v>
      </c>
      <c r="U48" s="22">
        <f t="shared" ca="1" si="19"/>
        <v>0</v>
      </c>
    </row>
    <row r="49" spans="1:21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15"/>
        <v>0</v>
      </c>
      <c r="E49" s="21">
        <f t="shared" ca="1" si="15"/>
        <v>0</v>
      </c>
      <c r="F49" s="21">
        <f t="shared" ca="1" si="15"/>
        <v>0</v>
      </c>
      <c r="G49" s="21">
        <f t="shared" ca="1" si="15"/>
        <v>0</v>
      </c>
      <c r="H49" s="21">
        <f t="shared" ca="1" si="15"/>
        <v>0</v>
      </c>
      <c r="I49" s="21">
        <f t="shared" ca="1" si="15"/>
        <v>0</v>
      </c>
      <c r="J49" s="21">
        <f t="shared" ca="1" si="15"/>
        <v>0</v>
      </c>
      <c r="K49" s="22">
        <f t="shared" ca="1" si="4"/>
        <v>0</v>
      </c>
      <c r="L49" s="21">
        <f t="shared" ca="1" si="16"/>
        <v>0</v>
      </c>
      <c r="M49" s="21">
        <f t="shared" ca="1" si="16"/>
        <v>0</v>
      </c>
      <c r="N49" s="22">
        <f t="shared" ca="1" si="5"/>
        <v>0</v>
      </c>
      <c r="O49" s="21">
        <f t="shared" ca="1" si="18"/>
        <v>0</v>
      </c>
      <c r="P49" s="21">
        <f t="shared" ca="1" si="18"/>
        <v>0</v>
      </c>
      <c r="Q49" s="22">
        <f t="shared" ca="1" si="6"/>
        <v>0</v>
      </c>
      <c r="R49" s="21">
        <f t="shared" ca="1" si="17"/>
        <v>0</v>
      </c>
      <c r="S49" s="21">
        <f t="shared" ca="1" si="17"/>
        <v>0</v>
      </c>
      <c r="T49" s="21">
        <f t="shared" ca="1" si="17"/>
        <v>0</v>
      </c>
      <c r="U49" s="22">
        <f t="shared" ref="U49:U52" ca="1" si="20">SUM(D49:K49)+T49</f>
        <v>0</v>
      </c>
    </row>
    <row r="50" spans="1:21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15"/>
        <v>0</v>
      </c>
      <c r="E50" s="21">
        <f t="shared" ca="1" si="15"/>
        <v>0</v>
      </c>
      <c r="F50" s="21">
        <f t="shared" ca="1" si="15"/>
        <v>0</v>
      </c>
      <c r="G50" s="21">
        <f t="shared" ca="1" si="15"/>
        <v>0</v>
      </c>
      <c r="H50" s="21">
        <f t="shared" ca="1" si="15"/>
        <v>0</v>
      </c>
      <c r="I50" s="21">
        <f t="shared" ca="1" si="15"/>
        <v>0</v>
      </c>
      <c r="J50" s="21">
        <f t="shared" ca="1" si="15"/>
        <v>0</v>
      </c>
      <c r="K50" s="22">
        <f t="shared" ca="1" si="4"/>
        <v>0</v>
      </c>
      <c r="L50" s="21">
        <f t="shared" ca="1" si="16"/>
        <v>0</v>
      </c>
      <c r="M50" s="21">
        <f t="shared" ca="1" si="16"/>
        <v>0</v>
      </c>
      <c r="N50" s="22">
        <f t="shared" ca="1" si="5"/>
        <v>0</v>
      </c>
      <c r="O50" s="21">
        <f t="shared" ca="1" si="18"/>
        <v>0</v>
      </c>
      <c r="P50" s="21">
        <f t="shared" ca="1" si="18"/>
        <v>0</v>
      </c>
      <c r="Q50" s="22">
        <f t="shared" ca="1" si="6"/>
        <v>0</v>
      </c>
      <c r="R50" s="21">
        <f t="shared" ca="1" si="17"/>
        <v>0</v>
      </c>
      <c r="S50" s="21">
        <f t="shared" ca="1" si="17"/>
        <v>0</v>
      </c>
      <c r="T50" s="21">
        <f t="shared" ca="1" si="17"/>
        <v>0</v>
      </c>
      <c r="U50" s="22">
        <f t="shared" ca="1" si="20"/>
        <v>0</v>
      </c>
    </row>
    <row r="51" spans="1:21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15"/>
        <v>0</v>
      </c>
      <c r="E51" s="21">
        <f t="shared" ca="1" si="15"/>
        <v>0</v>
      </c>
      <c r="F51" s="21">
        <f t="shared" ca="1" si="15"/>
        <v>0</v>
      </c>
      <c r="G51" s="21">
        <f t="shared" ca="1" si="15"/>
        <v>0</v>
      </c>
      <c r="H51" s="21">
        <f t="shared" ca="1" si="15"/>
        <v>0</v>
      </c>
      <c r="I51" s="21">
        <f t="shared" ca="1" si="15"/>
        <v>0</v>
      </c>
      <c r="J51" s="21">
        <f t="shared" ca="1" si="15"/>
        <v>0</v>
      </c>
      <c r="K51" s="22">
        <f t="shared" ca="1" si="4"/>
        <v>0</v>
      </c>
      <c r="L51" s="21">
        <f t="shared" ca="1" si="16"/>
        <v>0</v>
      </c>
      <c r="M51" s="21">
        <f t="shared" ca="1" si="16"/>
        <v>0</v>
      </c>
      <c r="N51" s="22">
        <f t="shared" ca="1" si="5"/>
        <v>0</v>
      </c>
      <c r="O51" s="21">
        <f t="shared" ca="1" si="18"/>
        <v>0</v>
      </c>
      <c r="P51" s="21">
        <f t="shared" ca="1" si="18"/>
        <v>0</v>
      </c>
      <c r="Q51" s="22">
        <f t="shared" ca="1" si="6"/>
        <v>0</v>
      </c>
      <c r="R51" s="21">
        <f t="shared" ca="1" si="17"/>
        <v>0</v>
      </c>
      <c r="S51" s="21">
        <f t="shared" ca="1" si="17"/>
        <v>0</v>
      </c>
      <c r="T51" s="21">
        <f t="shared" ca="1" si="17"/>
        <v>0</v>
      </c>
      <c r="U51" s="22">
        <f t="shared" ca="1" si="20"/>
        <v>0</v>
      </c>
    </row>
    <row r="52" spans="1:21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15"/>
        <v>0</v>
      </c>
      <c r="E52" s="21">
        <f t="shared" ca="1" si="15"/>
        <v>0</v>
      </c>
      <c r="F52" s="21">
        <f t="shared" ca="1" si="15"/>
        <v>0</v>
      </c>
      <c r="G52" s="21">
        <f t="shared" ca="1" si="15"/>
        <v>0</v>
      </c>
      <c r="H52" s="21">
        <f t="shared" ca="1" si="15"/>
        <v>0</v>
      </c>
      <c r="I52" s="21">
        <f t="shared" ca="1" si="15"/>
        <v>0</v>
      </c>
      <c r="J52" s="21">
        <f t="shared" ca="1" si="15"/>
        <v>0</v>
      </c>
      <c r="K52" s="22">
        <f t="shared" ca="1" si="4"/>
        <v>0</v>
      </c>
      <c r="L52" s="21">
        <f t="shared" ca="1" si="16"/>
        <v>0</v>
      </c>
      <c r="M52" s="21">
        <f t="shared" ca="1" si="16"/>
        <v>0</v>
      </c>
      <c r="N52" s="22">
        <f t="shared" ca="1" si="5"/>
        <v>0</v>
      </c>
      <c r="O52" s="21">
        <f t="shared" ca="1" si="18"/>
        <v>0</v>
      </c>
      <c r="P52" s="21">
        <f t="shared" ca="1" si="18"/>
        <v>0</v>
      </c>
      <c r="Q52" s="22">
        <f t="shared" ca="1" si="6"/>
        <v>0</v>
      </c>
      <c r="R52" s="21">
        <f t="shared" ca="1" si="17"/>
        <v>0</v>
      </c>
      <c r="S52" s="21">
        <f t="shared" ca="1" si="17"/>
        <v>0</v>
      </c>
      <c r="T52" s="21">
        <f t="shared" ca="1" si="17"/>
        <v>0</v>
      </c>
      <c r="U52" s="22">
        <f t="shared" ca="1" si="20"/>
        <v>0</v>
      </c>
    </row>
    <row r="53" spans="1:21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15"/>
        <v>0</v>
      </c>
      <c r="E53" s="21">
        <f t="shared" ca="1" si="15"/>
        <v>0</v>
      </c>
      <c r="F53" s="21">
        <f t="shared" ca="1" si="15"/>
        <v>0</v>
      </c>
      <c r="G53" s="21">
        <f t="shared" ca="1" si="15"/>
        <v>0</v>
      </c>
      <c r="H53" s="21">
        <f t="shared" ca="1" si="15"/>
        <v>0</v>
      </c>
      <c r="I53" s="21">
        <f t="shared" ca="1" si="15"/>
        <v>0</v>
      </c>
      <c r="J53" s="21">
        <f t="shared" ca="1" si="15"/>
        <v>0</v>
      </c>
      <c r="K53" s="22">
        <f t="shared" ca="1" si="4"/>
        <v>0</v>
      </c>
      <c r="L53" s="21">
        <f t="shared" ca="1" si="16"/>
        <v>0</v>
      </c>
      <c r="M53" s="21">
        <f t="shared" ca="1" si="16"/>
        <v>0</v>
      </c>
      <c r="N53" s="22">
        <f t="shared" ca="1" si="5"/>
        <v>0</v>
      </c>
      <c r="O53" s="21">
        <f t="shared" ca="1" si="18"/>
        <v>0</v>
      </c>
      <c r="P53" s="21">
        <f t="shared" ca="1" si="18"/>
        <v>0</v>
      </c>
      <c r="Q53" s="22">
        <f t="shared" ca="1" si="6"/>
        <v>0</v>
      </c>
      <c r="R53" s="21">
        <f t="shared" ca="1" si="17"/>
        <v>0</v>
      </c>
      <c r="S53" s="21">
        <f t="shared" ca="1" si="17"/>
        <v>0</v>
      </c>
      <c r="T53" s="21">
        <f t="shared" ca="1" si="17"/>
        <v>0</v>
      </c>
      <c r="U53" s="22">
        <f t="shared" ca="1" si="19"/>
        <v>0</v>
      </c>
    </row>
    <row r="54" spans="1:21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15"/>
        <v>0</v>
      </c>
      <c r="E54" s="21">
        <f t="shared" ca="1" si="15"/>
        <v>2879300183.3911452</v>
      </c>
      <c r="F54" s="21">
        <f t="shared" ca="1" si="15"/>
        <v>0</v>
      </c>
      <c r="G54" s="21">
        <f t="shared" ca="1" si="15"/>
        <v>0</v>
      </c>
      <c r="H54" s="21">
        <f t="shared" ca="1" si="15"/>
        <v>0</v>
      </c>
      <c r="I54" s="21">
        <f t="shared" ca="1" si="15"/>
        <v>0</v>
      </c>
      <c r="J54" s="21">
        <f t="shared" ca="1" si="15"/>
        <v>0</v>
      </c>
      <c r="K54" s="22">
        <f t="shared" ca="1" si="4"/>
        <v>0</v>
      </c>
      <c r="L54" s="21">
        <f t="shared" ca="1" si="16"/>
        <v>0</v>
      </c>
      <c r="M54" s="21">
        <f t="shared" ca="1" si="16"/>
        <v>0</v>
      </c>
      <c r="N54" s="22">
        <f t="shared" ca="1" si="5"/>
        <v>0</v>
      </c>
      <c r="O54" s="21">
        <f t="shared" ca="1" si="18"/>
        <v>0</v>
      </c>
      <c r="P54" s="21">
        <f t="shared" ca="1" si="18"/>
        <v>0</v>
      </c>
      <c r="Q54" s="22">
        <f t="shared" ca="1" si="6"/>
        <v>0</v>
      </c>
      <c r="R54" s="21">
        <f t="shared" ca="1" si="17"/>
        <v>0</v>
      </c>
      <c r="S54" s="21">
        <f t="shared" ca="1" si="17"/>
        <v>0</v>
      </c>
      <c r="T54" s="21">
        <f t="shared" ca="1" si="17"/>
        <v>0</v>
      </c>
      <c r="U54" s="22">
        <f t="shared" ca="1" si="19"/>
        <v>2879300183.3911452</v>
      </c>
    </row>
    <row r="55" spans="1:21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J70" ca="1" si="21">IFERROR(INDIRECT("'"&amp;$B$2&amp;"'!"&amp;ADDRESS(MATCH($B55,INDIRECT("'"&amp;$B$2&amp;"'!$B$1:$B$1095"),0),MATCH(D$5,INDIRECT("'"&amp;$B$2&amp;"'!5:5"),0))),0)</f>
        <v>0</v>
      </c>
      <c r="E55" s="21">
        <f t="shared" ca="1" si="21"/>
        <v>27644.02</v>
      </c>
      <c r="F55" s="21">
        <f t="shared" ca="1" si="21"/>
        <v>0</v>
      </c>
      <c r="G55" s="21">
        <f t="shared" ca="1" si="21"/>
        <v>0</v>
      </c>
      <c r="H55" s="21">
        <f t="shared" ca="1" si="21"/>
        <v>0</v>
      </c>
      <c r="I55" s="21">
        <f t="shared" ca="1" si="21"/>
        <v>0</v>
      </c>
      <c r="J55" s="21">
        <f t="shared" ca="1" si="21"/>
        <v>0</v>
      </c>
      <c r="K55" s="22">
        <f t="shared" ca="1" si="4"/>
        <v>0</v>
      </c>
      <c r="L55" s="21">
        <f t="shared" ref="L55:M72" ca="1" si="22">IFERROR(INDIRECT("'"&amp;$B$2&amp;"'!"&amp;ADDRESS(MATCH($B55,INDIRECT("'"&amp;$B$2&amp;"'!$B$1:$B$1095"),0),MATCH(L$5,INDIRECT("'"&amp;$B$2&amp;"'!5:5"),0))),0)</f>
        <v>0</v>
      </c>
      <c r="M55" s="21">
        <f t="shared" ca="1" si="22"/>
        <v>0</v>
      </c>
      <c r="N55" s="22">
        <f t="shared" ca="1" si="5"/>
        <v>0</v>
      </c>
      <c r="O55" s="21">
        <f t="shared" ca="1" si="18"/>
        <v>0</v>
      </c>
      <c r="P55" s="21">
        <f t="shared" ca="1" si="18"/>
        <v>0</v>
      </c>
      <c r="Q55" s="22">
        <f t="shared" ca="1" si="6"/>
        <v>0</v>
      </c>
      <c r="R55" s="21">
        <f t="shared" ref="R55:T72" ca="1" si="23">IFERROR(INDIRECT("'"&amp;$B$2&amp;"'!"&amp;ADDRESS(MATCH($B55,INDIRECT("'"&amp;$B$2&amp;"'!$B$1:$B$1095"),0),MATCH(R$5,INDIRECT("'"&amp;$B$2&amp;"'!5:5"),0))),0)</f>
        <v>0</v>
      </c>
      <c r="S55" s="21">
        <f t="shared" ca="1" si="23"/>
        <v>0</v>
      </c>
      <c r="T55" s="21">
        <f t="shared" ca="1" si="23"/>
        <v>0</v>
      </c>
      <c r="U55" s="22">
        <f t="shared" ca="1" si="19"/>
        <v>27644.02</v>
      </c>
    </row>
    <row r="56" spans="1:21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21"/>
        <v>0</v>
      </c>
      <c r="E56" s="21">
        <f t="shared" ca="1" si="21"/>
        <v>20049217.309999898</v>
      </c>
      <c r="F56" s="21">
        <f t="shared" ca="1" si="21"/>
        <v>0</v>
      </c>
      <c r="G56" s="21">
        <f t="shared" ca="1" si="21"/>
        <v>0</v>
      </c>
      <c r="H56" s="21">
        <f t="shared" ca="1" si="21"/>
        <v>0</v>
      </c>
      <c r="I56" s="21">
        <f t="shared" ca="1" si="21"/>
        <v>0</v>
      </c>
      <c r="J56" s="21">
        <f t="shared" ca="1" si="21"/>
        <v>0</v>
      </c>
      <c r="K56" s="22">
        <f t="shared" ca="1" si="4"/>
        <v>0</v>
      </c>
      <c r="L56" s="21">
        <f t="shared" ca="1" si="22"/>
        <v>0</v>
      </c>
      <c r="M56" s="21">
        <f t="shared" ca="1" si="22"/>
        <v>0</v>
      </c>
      <c r="N56" s="22">
        <f t="shared" ca="1" si="5"/>
        <v>0</v>
      </c>
      <c r="O56" s="21">
        <f t="shared" ca="1" si="18"/>
        <v>0</v>
      </c>
      <c r="P56" s="21">
        <f t="shared" ca="1" si="18"/>
        <v>0</v>
      </c>
      <c r="Q56" s="22">
        <f t="shared" ca="1" si="6"/>
        <v>0</v>
      </c>
      <c r="R56" s="21">
        <f t="shared" ca="1" si="23"/>
        <v>0</v>
      </c>
      <c r="S56" s="21">
        <f t="shared" ca="1" si="23"/>
        <v>0</v>
      </c>
      <c r="T56" s="21">
        <f t="shared" ca="1" si="23"/>
        <v>0</v>
      </c>
      <c r="U56" s="22">
        <f t="shared" ca="1" si="19"/>
        <v>20049217.309999898</v>
      </c>
    </row>
    <row r="57" spans="1:21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21"/>
        <v>0</v>
      </c>
      <c r="E57" s="21">
        <f t="shared" ca="1" si="21"/>
        <v>1863623.8900000162</v>
      </c>
      <c r="F57" s="21">
        <f t="shared" ca="1" si="21"/>
        <v>0</v>
      </c>
      <c r="G57" s="21">
        <f t="shared" ca="1" si="21"/>
        <v>0</v>
      </c>
      <c r="H57" s="21">
        <f t="shared" ca="1" si="21"/>
        <v>0</v>
      </c>
      <c r="I57" s="21">
        <f t="shared" ca="1" si="21"/>
        <v>0</v>
      </c>
      <c r="J57" s="21">
        <f t="shared" ca="1" si="21"/>
        <v>0</v>
      </c>
      <c r="K57" s="22">
        <f t="shared" ca="1" si="4"/>
        <v>0</v>
      </c>
      <c r="L57" s="21">
        <f t="shared" ca="1" si="22"/>
        <v>0</v>
      </c>
      <c r="M57" s="21">
        <f t="shared" ca="1" si="22"/>
        <v>0</v>
      </c>
      <c r="N57" s="22">
        <f t="shared" ca="1" si="5"/>
        <v>0</v>
      </c>
      <c r="O57" s="21">
        <f t="shared" ca="1" si="18"/>
        <v>0</v>
      </c>
      <c r="P57" s="21">
        <f t="shared" ca="1" si="18"/>
        <v>0</v>
      </c>
      <c r="Q57" s="22">
        <f t="shared" ca="1" si="6"/>
        <v>0</v>
      </c>
      <c r="R57" s="21">
        <f t="shared" ca="1" si="23"/>
        <v>0</v>
      </c>
      <c r="S57" s="21">
        <f t="shared" ca="1" si="23"/>
        <v>0</v>
      </c>
      <c r="T57" s="21">
        <f t="shared" ca="1" si="23"/>
        <v>0</v>
      </c>
      <c r="U57" s="22">
        <f t="shared" ref="U57:U72" ca="1" si="24">SUM(D57:K57)+T57</f>
        <v>1863623.8900000162</v>
      </c>
    </row>
    <row r="58" spans="1:21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21"/>
        <v>0</v>
      </c>
      <c r="E58" s="21">
        <f t="shared" ca="1" si="21"/>
        <v>86435145.24000001</v>
      </c>
      <c r="F58" s="21">
        <f t="shared" ca="1" si="21"/>
        <v>0</v>
      </c>
      <c r="G58" s="21">
        <f t="shared" ca="1" si="21"/>
        <v>0</v>
      </c>
      <c r="H58" s="21">
        <f t="shared" ca="1" si="21"/>
        <v>0</v>
      </c>
      <c r="I58" s="21">
        <f t="shared" ca="1" si="21"/>
        <v>0</v>
      </c>
      <c r="J58" s="21">
        <f t="shared" ca="1" si="21"/>
        <v>0</v>
      </c>
      <c r="K58" s="22">
        <f t="shared" ca="1" si="4"/>
        <v>0</v>
      </c>
      <c r="L58" s="21">
        <f t="shared" ca="1" si="22"/>
        <v>0</v>
      </c>
      <c r="M58" s="21">
        <f t="shared" ca="1" si="22"/>
        <v>0</v>
      </c>
      <c r="N58" s="22">
        <f t="shared" ca="1" si="5"/>
        <v>0</v>
      </c>
      <c r="O58" s="21">
        <f t="shared" ca="1" si="18"/>
        <v>0</v>
      </c>
      <c r="P58" s="21">
        <f t="shared" ca="1" si="18"/>
        <v>0</v>
      </c>
      <c r="Q58" s="22">
        <f t="shared" ca="1" si="6"/>
        <v>0</v>
      </c>
      <c r="R58" s="21">
        <f t="shared" ca="1" si="23"/>
        <v>0</v>
      </c>
      <c r="S58" s="21">
        <f t="shared" ca="1" si="23"/>
        <v>0</v>
      </c>
      <c r="T58" s="21">
        <f t="shared" ca="1" si="23"/>
        <v>0</v>
      </c>
      <c r="U58" s="22">
        <f t="shared" ca="1" si="24"/>
        <v>86435145.24000001</v>
      </c>
    </row>
    <row r="59" spans="1:21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21"/>
        <v>0</v>
      </c>
      <c r="E59" s="21">
        <f t="shared" ca="1" si="21"/>
        <v>10063439981.58</v>
      </c>
      <c r="F59" s="21">
        <f t="shared" ca="1" si="21"/>
        <v>0</v>
      </c>
      <c r="G59" s="21">
        <f t="shared" ca="1" si="21"/>
        <v>0</v>
      </c>
      <c r="H59" s="21">
        <f t="shared" ca="1" si="21"/>
        <v>0</v>
      </c>
      <c r="I59" s="21">
        <f t="shared" ca="1" si="21"/>
        <v>0</v>
      </c>
      <c r="J59" s="21">
        <f t="shared" ca="1" si="21"/>
        <v>0</v>
      </c>
      <c r="K59" s="22">
        <f t="shared" ca="1" si="4"/>
        <v>0</v>
      </c>
      <c r="L59" s="21">
        <f t="shared" ca="1" si="22"/>
        <v>0</v>
      </c>
      <c r="M59" s="21">
        <f t="shared" ca="1" si="22"/>
        <v>0</v>
      </c>
      <c r="N59" s="22">
        <f t="shared" ca="1" si="5"/>
        <v>0</v>
      </c>
      <c r="O59" s="21">
        <f t="shared" ref="O59:P72" ca="1" si="25">IFERROR(INDIRECT("'"&amp;$B$2&amp;"'!"&amp;ADDRESS(MATCH($B59,INDIRECT("'"&amp;$B$2&amp;"'!$B$1:$B$1095"),0),MATCH(O$5,INDIRECT("'"&amp;$B$2&amp;"'!5:5"),0))),0)</f>
        <v>0</v>
      </c>
      <c r="P59" s="21">
        <f t="shared" ca="1" si="25"/>
        <v>0</v>
      </c>
      <c r="Q59" s="22">
        <f t="shared" ca="1" si="6"/>
        <v>0</v>
      </c>
      <c r="R59" s="21">
        <f t="shared" ca="1" si="23"/>
        <v>0</v>
      </c>
      <c r="S59" s="21">
        <f t="shared" ca="1" si="23"/>
        <v>0</v>
      </c>
      <c r="T59" s="21">
        <f t="shared" ca="1" si="23"/>
        <v>0</v>
      </c>
      <c r="U59" s="22">
        <f t="shared" ca="1" si="24"/>
        <v>10063439981.58</v>
      </c>
    </row>
    <row r="60" spans="1:21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21"/>
        <v>0</v>
      </c>
      <c r="E60" s="21">
        <f t="shared" ca="1" si="21"/>
        <v>-22582.080000000002</v>
      </c>
      <c r="F60" s="21">
        <f t="shared" ca="1" si="21"/>
        <v>0</v>
      </c>
      <c r="G60" s="21">
        <f t="shared" ca="1" si="21"/>
        <v>0</v>
      </c>
      <c r="H60" s="21">
        <f t="shared" ca="1" si="21"/>
        <v>0</v>
      </c>
      <c r="I60" s="21">
        <f t="shared" ca="1" si="21"/>
        <v>0</v>
      </c>
      <c r="J60" s="21">
        <f t="shared" ca="1" si="21"/>
        <v>0</v>
      </c>
      <c r="K60" s="22">
        <f t="shared" ca="1" si="4"/>
        <v>0</v>
      </c>
      <c r="L60" s="21">
        <f t="shared" ca="1" si="22"/>
        <v>0</v>
      </c>
      <c r="M60" s="21">
        <f t="shared" ca="1" si="22"/>
        <v>0</v>
      </c>
      <c r="N60" s="22">
        <f t="shared" ca="1" si="5"/>
        <v>0</v>
      </c>
      <c r="O60" s="21">
        <f t="shared" ca="1" si="25"/>
        <v>0</v>
      </c>
      <c r="P60" s="21">
        <f t="shared" ca="1" si="25"/>
        <v>0</v>
      </c>
      <c r="Q60" s="22">
        <f t="shared" ca="1" si="6"/>
        <v>0</v>
      </c>
      <c r="R60" s="21">
        <f t="shared" ca="1" si="23"/>
        <v>0</v>
      </c>
      <c r="S60" s="21">
        <f t="shared" ca="1" si="23"/>
        <v>0</v>
      </c>
      <c r="T60" s="21">
        <f t="shared" ca="1" si="23"/>
        <v>0</v>
      </c>
      <c r="U60" s="22">
        <f t="shared" ca="1" si="24"/>
        <v>-22582.080000000002</v>
      </c>
    </row>
    <row r="61" spans="1:21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21"/>
        <v>0</v>
      </c>
      <c r="E61" s="21">
        <f t="shared" ca="1" si="21"/>
        <v>1009267740.4599986</v>
      </c>
      <c r="F61" s="21">
        <f t="shared" ca="1" si="21"/>
        <v>0</v>
      </c>
      <c r="G61" s="21">
        <f t="shared" ca="1" si="21"/>
        <v>0</v>
      </c>
      <c r="H61" s="21">
        <f t="shared" ca="1" si="21"/>
        <v>0</v>
      </c>
      <c r="I61" s="21">
        <f t="shared" ca="1" si="21"/>
        <v>0</v>
      </c>
      <c r="J61" s="21">
        <f t="shared" ca="1" si="21"/>
        <v>0</v>
      </c>
      <c r="K61" s="22">
        <f t="shared" ca="1" si="4"/>
        <v>0</v>
      </c>
      <c r="L61" s="21">
        <f t="shared" ca="1" si="22"/>
        <v>0</v>
      </c>
      <c r="M61" s="21">
        <f t="shared" ca="1" si="22"/>
        <v>0</v>
      </c>
      <c r="N61" s="22">
        <f t="shared" ca="1" si="5"/>
        <v>0</v>
      </c>
      <c r="O61" s="21">
        <f t="shared" ca="1" si="25"/>
        <v>0</v>
      </c>
      <c r="P61" s="21">
        <f t="shared" ca="1" si="25"/>
        <v>0</v>
      </c>
      <c r="Q61" s="22">
        <f t="shared" ca="1" si="6"/>
        <v>0</v>
      </c>
      <c r="R61" s="21">
        <f t="shared" ca="1" si="23"/>
        <v>0</v>
      </c>
      <c r="S61" s="21">
        <f t="shared" ca="1" si="23"/>
        <v>0</v>
      </c>
      <c r="T61" s="21">
        <f t="shared" ca="1" si="23"/>
        <v>0</v>
      </c>
      <c r="U61" s="22">
        <f t="shared" ca="1" si="24"/>
        <v>1009267740.4599986</v>
      </c>
    </row>
    <row r="62" spans="1:21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21"/>
        <v>16648851.399999999</v>
      </c>
      <c r="E62" s="21">
        <f t="shared" ca="1" si="21"/>
        <v>101051261.52999997</v>
      </c>
      <c r="F62" s="21">
        <f t="shared" ca="1" si="21"/>
        <v>0</v>
      </c>
      <c r="G62" s="21">
        <f t="shared" ca="1" si="21"/>
        <v>0</v>
      </c>
      <c r="H62" s="21">
        <f t="shared" ca="1" si="21"/>
        <v>0</v>
      </c>
      <c r="I62" s="21">
        <f t="shared" ca="1" si="21"/>
        <v>0</v>
      </c>
      <c r="J62" s="21">
        <f t="shared" ca="1" si="21"/>
        <v>0</v>
      </c>
      <c r="K62" s="22">
        <f t="shared" ca="1" si="4"/>
        <v>0</v>
      </c>
      <c r="L62" s="21">
        <f t="shared" ca="1" si="22"/>
        <v>0</v>
      </c>
      <c r="M62" s="21">
        <f t="shared" ca="1" si="22"/>
        <v>0</v>
      </c>
      <c r="N62" s="22">
        <f t="shared" ca="1" si="5"/>
        <v>0</v>
      </c>
      <c r="O62" s="21">
        <f t="shared" ca="1" si="25"/>
        <v>0</v>
      </c>
      <c r="P62" s="21">
        <f t="shared" ca="1" si="25"/>
        <v>0</v>
      </c>
      <c r="Q62" s="22">
        <f t="shared" ca="1" si="6"/>
        <v>0</v>
      </c>
      <c r="R62" s="21">
        <f t="shared" ca="1" si="23"/>
        <v>0</v>
      </c>
      <c r="S62" s="21">
        <f t="shared" ca="1" si="23"/>
        <v>0</v>
      </c>
      <c r="T62" s="21">
        <f t="shared" ca="1" si="23"/>
        <v>0</v>
      </c>
      <c r="U62" s="22">
        <f t="shared" ca="1" si="24"/>
        <v>117700112.92999998</v>
      </c>
    </row>
    <row r="63" spans="1:21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21"/>
        <v>0</v>
      </c>
      <c r="E63" s="21">
        <f t="shared" ca="1" si="21"/>
        <v>3609037.919999999</v>
      </c>
      <c r="F63" s="21">
        <f t="shared" ca="1" si="21"/>
        <v>0</v>
      </c>
      <c r="G63" s="21">
        <f t="shared" ca="1" si="21"/>
        <v>0</v>
      </c>
      <c r="H63" s="21">
        <f t="shared" ca="1" si="21"/>
        <v>0</v>
      </c>
      <c r="I63" s="21">
        <f t="shared" ca="1" si="21"/>
        <v>0</v>
      </c>
      <c r="J63" s="21">
        <f t="shared" ca="1" si="21"/>
        <v>0</v>
      </c>
      <c r="K63" s="22">
        <f t="shared" ca="1" si="4"/>
        <v>0</v>
      </c>
      <c r="L63" s="21">
        <f t="shared" ca="1" si="22"/>
        <v>0</v>
      </c>
      <c r="M63" s="21">
        <f t="shared" ca="1" si="22"/>
        <v>0</v>
      </c>
      <c r="N63" s="22">
        <f t="shared" ca="1" si="5"/>
        <v>0</v>
      </c>
      <c r="O63" s="21">
        <f t="shared" ca="1" si="25"/>
        <v>0</v>
      </c>
      <c r="P63" s="21">
        <f t="shared" ca="1" si="25"/>
        <v>0</v>
      </c>
      <c r="Q63" s="22">
        <f t="shared" ca="1" si="6"/>
        <v>0</v>
      </c>
      <c r="R63" s="21">
        <f t="shared" ca="1" si="23"/>
        <v>0</v>
      </c>
      <c r="S63" s="21">
        <f t="shared" ca="1" si="23"/>
        <v>0</v>
      </c>
      <c r="T63" s="21">
        <f t="shared" ca="1" si="23"/>
        <v>0</v>
      </c>
      <c r="U63" s="22">
        <f t="shared" ca="1" si="24"/>
        <v>3609037.919999999</v>
      </c>
    </row>
    <row r="64" spans="1:21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21"/>
        <v>0</v>
      </c>
      <c r="E64" s="21">
        <f t="shared" ca="1" si="21"/>
        <v>4770641669.3117065</v>
      </c>
      <c r="F64" s="21">
        <f t="shared" ca="1" si="21"/>
        <v>0</v>
      </c>
      <c r="G64" s="21">
        <f t="shared" ca="1" si="21"/>
        <v>0</v>
      </c>
      <c r="H64" s="21">
        <f t="shared" ca="1" si="21"/>
        <v>0</v>
      </c>
      <c r="I64" s="21">
        <f t="shared" ca="1" si="21"/>
        <v>0</v>
      </c>
      <c r="J64" s="21">
        <f t="shared" ca="1" si="21"/>
        <v>0</v>
      </c>
      <c r="K64" s="22">
        <f t="shared" ca="1" si="4"/>
        <v>0</v>
      </c>
      <c r="L64" s="21">
        <f t="shared" ca="1" si="22"/>
        <v>0</v>
      </c>
      <c r="M64" s="21">
        <f t="shared" ca="1" si="22"/>
        <v>0</v>
      </c>
      <c r="N64" s="22">
        <f t="shared" ca="1" si="5"/>
        <v>0</v>
      </c>
      <c r="O64" s="21">
        <f t="shared" ca="1" si="25"/>
        <v>0</v>
      </c>
      <c r="P64" s="21">
        <f t="shared" ca="1" si="25"/>
        <v>0</v>
      </c>
      <c r="Q64" s="22">
        <f t="shared" ca="1" si="6"/>
        <v>0</v>
      </c>
      <c r="R64" s="21">
        <f t="shared" ca="1" si="23"/>
        <v>0</v>
      </c>
      <c r="S64" s="21">
        <f t="shared" ca="1" si="23"/>
        <v>0</v>
      </c>
      <c r="T64" s="21">
        <f t="shared" ca="1" si="23"/>
        <v>0</v>
      </c>
      <c r="U64" s="22">
        <f t="shared" ca="1" si="24"/>
        <v>4770641669.3117065</v>
      </c>
    </row>
    <row r="65" spans="1:21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21"/>
        <v>0</v>
      </c>
      <c r="E65" s="21">
        <f t="shared" ca="1" si="21"/>
        <v>30617783.539999999</v>
      </c>
      <c r="F65" s="21">
        <f t="shared" ca="1" si="21"/>
        <v>0</v>
      </c>
      <c r="G65" s="21">
        <f t="shared" ca="1" si="21"/>
        <v>0</v>
      </c>
      <c r="H65" s="21">
        <f t="shared" ca="1" si="21"/>
        <v>0</v>
      </c>
      <c r="I65" s="21">
        <f t="shared" ca="1" si="21"/>
        <v>0</v>
      </c>
      <c r="J65" s="21">
        <f t="shared" ca="1" si="21"/>
        <v>0</v>
      </c>
      <c r="K65" s="22">
        <f t="shared" ca="1" si="4"/>
        <v>0</v>
      </c>
      <c r="L65" s="21">
        <f t="shared" ca="1" si="22"/>
        <v>0</v>
      </c>
      <c r="M65" s="21">
        <f t="shared" ca="1" si="22"/>
        <v>0</v>
      </c>
      <c r="N65" s="22">
        <f t="shared" ca="1" si="5"/>
        <v>0</v>
      </c>
      <c r="O65" s="21">
        <f t="shared" ca="1" si="25"/>
        <v>0</v>
      </c>
      <c r="P65" s="21">
        <f t="shared" ca="1" si="25"/>
        <v>0</v>
      </c>
      <c r="Q65" s="22">
        <f t="shared" ca="1" si="6"/>
        <v>0</v>
      </c>
      <c r="R65" s="21">
        <f t="shared" ca="1" si="23"/>
        <v>0</v>
      </c>
      <c r="S65" s="21">
        <f t="shared" ca="1" si="23"/>
        <v>0</v>
      </c>
      <c r="T65" s="21">
        <f t="shared" ca="1" si="23"/>
        <v>0</v>
      </c>
      <c r="U65" s="22">
        <f t="shared" ca="1" si="24"/>
        <v>30617783.539999999</v>
      </c>
    </row>
    <row r="66" spans="1:21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21"/>
        <v>0</v>
      </c>
      <c r="E66" s="21">
        <f t="shared" ca="1" si="21"/>
        <v>2900462.96</v>
      </c>
      <c r="F66" s="21">
        <f t="shared" ca="1" si="21"/>
        <v>0</v>
      </c>
      <c r="G66" s="21">
        <f t="shared" ca="1" si="21"/>
        <v>0</v>
      </c>
      <c r="H66" s="21">
        <f t="shared" ca="1" si="21"/>
        <v>0</v>
      </c>
      <c r="I66" s="21">
        <f t="shared" ca="1" si="21"/>
        <v>0</v>
      </c>
      <c r="J66" s="21">
        <f t="shared" ca="1" si="21"/>
        <v>0</v>
      </c>
      <c r="K66" s="22">
        <f t="shared" ca="1" si="4"/>
        <v>0</v>
      </c>
      <c r="L66" s="21">
        <f t="shared" ca="1" si="22"/>
        <v>0</v>
      </c>
      <c r="M66" s="21">
        <f t="shared" ca="1" si="22"/>
        <v>0</v>
      </c>
      <c r="N66" s="22">
        <f t="shared" ca="1" si="5"/>
        <v>0</v>
      </c>
      <c r="O66" s="21">
        <f t="shared" ca="1" si="25"/>
        <v>0</v>
      </c>
      <c r="P66" s="21">
        <f t="shared" ca="1" si="25"/>
        <v>0</v>
      </c>
      <c r="Q66" s="22">
        <f t="shared" ca="1" si="6"/>
        <v>0</v>
      </c>
      <c r="R66" s="21">
        <f t="shared" ca="1" si="23"/>
        <v>0</v>
      </c>
      <c r="S66" s="21">
        <f t="shared" ca="1" si="23"/>
        <v>0</v>
      </c>
      <c r="T66" s="21">
        <f t="shared" ca="1" si="23"/>
        <v>0</v>
      </c>
      <c r="U66" s="22">
        <f t="shared" ca="1" si="24"/>
        <v>2900462.96</v>
      </c>
    </row>
    <row r="67" spans="1:21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21"/>
        <v>0</v>
      </c>
      <c r="E67" s="21">
        <f t="shared" ca="1" si="21"/>
        <v>234750151.42999998</v>
      </c>
      <c r="F67" s="21">
        <f t="shared" ca="1" si="21"/>
        <v>0</v>
      </c>
      <c r="G67" s="21">
        <f t="shared" ca="1" si="21"/>
        <v>0</v>
      </c>
      <c r="H67" s="21">
        <f t="shared" ca="1" si="21"/>
        <v>0</v>
      </c>
      <c r="I67" s="21">
        <f t="shared" ca="1" si="21"/>
        <v>0</v>
      </c>
      <c r="J67" s="21">
        <f t="shared" ca="1" si="21"/>
        <v>0</v>
      </c>
      <c r="K67" s="22">
        <f t="shared" ca="1" si="4"/>
        <v>0</v>
      </c>
      <c r="L67" s="21">
        <f t="shared" ca="1" si="22"/>
        <v>0</v>
      </c>
      <c r="M67" s="21">
        <f t="shared" ca="1" si="22"/>
        <v>0</v>
      </c>
      <c r="N67" s="22">
        <f t="shared" ca="1" si="5"/>
        <v>0</v>
      </c>
      <c r="O67" s="21">
        <f t="shared" ca="1" si="25"/>
        <v>0</v>
      </c>
      <c r="P67" s="21">
        <f t="shared" ca="1" si="25"/>
        <v>0</v>
      </c>
      <c r="Q67" s="22">
        <f t="shared" ca="1" si="6"/>
        <v>0</v>
      </c>
      <c r="R67" s="21">
        <f t="shared" ca="1" si="23"/>
        <v>0</v>
      </c>
      <c r="S67" s="21">
        <f t="shared" ca="1" si="23"/>
        <v>0</v>
      </c>
      <c r="T67" s="21">
        <f t="shared" ca="1" si="23"/>
        <v>0</v>
      </c>
      <c r="U67" s="22">
        <f t="shared" ca="1" si="24"/>
        <v>234750151.42999998</v>
      </c>
    </row>
    <row r="68" spans="1:21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21"/>
        <v>0</v>
      </c>
      <c r="E68" s="21">
        <f t="shared" ca="1" si="21"/>
        <v>31181020.207332999</v>
      </c>
      <c r="F68" s="21">
        <f t="shared" ca="1" si="21"/>
        <v>0</v>
      </c>
      <c r="G68" s="21">
        <f t="shared" ca="1" si="21"/>
        <v>0</v>
      </c>
      <c r="H68" s="21">
        <f t="shared" ca="1" si="21"/>
        <v>0</v>
      </c>
      <c r="I68" s="21">
        <f t="shared" ca="1" si="21"/>
        <v>0</v>
      </c>
      <c r="J68" s="21">
        <f t="shared" ca="1" si="21"/>
        <v>0</v>
      </c>
      <c r="K68" s="22">
        <f t="shared" ca="1" si="4"/>
        <v>0</v>
      </c>
      <c r="L68" s="21">
        <f t="shared" ca="1" si="22"/>
        <v>0</v>
      </c>
      <c r="M68" s="21">
        <f t="shared" ca="1" si="22"/>
        <v>0</v>
      </c>
      <c r="N68" s="22">
        <f t="shared" ca="1" si="5"/>
        <v>0</v>
      </c>
      <c r="O68" s="21">
        <f t="shared" ca="1" si="25"/>
        <v>0</v>
      </c>
      <c r="P68" s="21">
        <f t="shared" ca="1" si="25"/>
        <v>0</v>
      </c>
      <c r="Q68" s="22">
        <f t="shared" ca="1" si="6"/>
        <v>0</v>
      </c>
      <c r="R68" s="21">
        <f t="shared" ca="1" si="23"/>
        <v>0</v>
      </c>
      <c r="S68" s="21">
        <f t="shared" ca="1" si="23"/>
        <v>0</v>
      </c>
      <c r="T68" s="21">
        <f t="shared" ca="1" si="23"/>
        <v>0</v>
      </c>
      <c r="U68" s="22">
        <f t="shared" ca="1" si="24"/>
        <v>31181020.207332999</v>
      </c>
    </row>
    <row r="69" spans="1:21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21"/>
        <v>0</v>
      </c>
      <c r="E69" s="21">
        <f t="shared" ca="1" si="21"/>
        <v>119290822.39999996</v>
      </c>
      <c r="F69" s="21">
        <f t="shared" ca="1" si="21"/>
        <v>0</v>
      </c>
      <c r="G69" s="21">
        <f t="shared" ca="1" si="21"/>
        <v>0</v>
      </c>
      <c r="H69" s="21">
        <f t="shared" ca="1" si="21"/>
        <v>0</v>
      </c>
      <c r="I69" s="21">
        <f t="shared" ca="1" si="21"/>
        <v>0</v>
      </c>
      <c r="J69" s="21">
        <f t="shared" ca="1" si="21"/>
        <v>0</v>
      </c>
      <c r="K69" s="22">
        <f t="shared" ca="1" si="4"/>
        <v>0</v>
      </c>
      <c r="L69" s="21">
        <f t="shared" ca="1" si="22"/>
        <v>0</v>
      </c>
      <c r="M69" s="21">
        <f t="shared" ca="1" si="22"/>
        <v>0</v>
      </c>
      <c r="N69" s="22">
        <f t="shared" ca="1" si="5"/>
        <v>0</v>
      </c>
      <c r="O69" s="21">
        <f t="shared" ca="1" si="25"/>
        <v>0</v>
      </c>
      <c r="P69" s="21">
        <f t="shared" ca="1" si="25"/>
        <v>0</v>
      </c>
      <c r="Q69" s="22">
        <f t="shared" ca="1" si="6"/>
        <v>0</v>
      </c>
      <c r="R69" s="21">
        <f t="shared" ca="1" si="23"/>
        <v>0</v>
      </c>
      <c r="S69" s="21">
        <f t="shared" ca="1" si="23"/>
        <v>0</v>
      </c>
      <c r="T69" s="21">
        <f t="shared" ca="1" si="23"/>
        <v>0</v>
      </c>
      <c r="U69" s="22">
        <f t="shared" ca="1" si="24"/>
        <v>119290822.39999996</v>
      </c>
    </row>
    <row r="70" spans="1:21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21"/>
        <v>0</v>
      </c>
      <c r="E70" s="21">
        <f t="shared" ca="1" si="21"/>
        <v>19159859.980004501</v>
      </c>
      <c r="F70" s="21">
        <f t="shared" ca="1" si="21"/>
        <v>0</v>
      </c>
      <c r="G70" s="21">
        <f t="shared" ca="1" si="21"/>
        <v>0</v>
      </c>
      <c r="H70" s="21">
        <f t="shared" ca="1" si="21"/>
        <v>0</v>
      </c>
      <c r="I70" s="21">
        <f t="shared" ca="1" si="21"/>
        <v>0</v>
      </c>
      <c r="J70" s="21">
        <f t="shared" ca="1" si="21"/>
        <v>0</v>
      </c>
      <c r="K70" s="22">
        <f t="shared" ca="1" si="4"/>
        <v>0</v>
      </c>
      <c r="L70" s="21">
        <f t="shared" ca="1" si="22"/>
        <v>0</v>
      </c>
      <c r="M70" s="21">
        <f t="shared" ca="1" si="22"/>
        <v>0</v>
      </c>
      <c r="N70" s="22">
        <f t="shared" ca="1" si="5"/>
        <v>0</v>
      </c>
      <c r="O70" s="21">
        <f t="shared" ca="1" si="25"/>
        <v>0</v>
      </c>
      <c r="P70" s="21">
        <f t="shared" ca="1" si="25"/>
        <v>0</v>
      </c>
      <c r="Q70" s="22">
        <f t="shared" ca="1" si="6"/>
        <v>0</v>
      </c>
      <c r="R70" s="21">
        <f t="shared" ca="1" si="23"/>
        <v>0</v>
      </c>
      <c r="S70" s="21">
        <f t="shared" ca="1" si="23"/>
        <v>0</v>
      </c>
      <c r="T70" s="21">
        <f t="shared" ca="1" si="23"/>
        <v>0</v>
      </c>
      <c r="U70" s="22">
        <f t="shared" ca="1" si="24"/>
        <v>19159859.980004501</v>
      </c>
    </row>
    <row r="71" spans="1:21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J72" ca="1" si="26">IFERROR(INDIRECT("'"&amp;$B$2&amp;"'!"&amp;ADDRESS(MATCH($B71,INDIRECT("'"&amp;$B$2&amp;"'!$B$1:$B$1095"),0),MATCH(D$5,INDIRECT("'"&amp;$B$2&amp;"'!5:5"),0))),0)</f>
        <v>0</v>
      </c>
      <c r="E71" s="21">
        <f t="shared" ca="1" si="26"/>
        <v>69004395.129999995</v>
      </c>
      <c r="F71" s="21">
        <f t="shared" ca="1" si="26"/>
        <v>0</v>
      </c>
      <c r="G71" s="21">
        <f t="shared" ca="1" si="26"/>
        <v>0</v>
      </c>
      <c r="H71" s="21">
        <f t="shared" ca="1" si="26"/>
        <v>0</v>
      </c>
      <c r="I71" s="21">
        <f t="shared" ca="1" si="26"/>
        <v>0</v>
      </c>
      <c r="J71" s="21">
        <f t="shared" ca="1" si="26"/>
        <v>0</v>
      </c>
      <c r="K71" s="22">
        <f t="shared" ca="1" si="4"/>
        <v>0</v>
      </c>
      <c r="L71" s="21">
        <f t="shared" ca="1" si="22"/>
        <v>0</v>
      </c>
      <c r="M71" s="21">
        <f t="shared" ca="1" si="22"/>
        <v>0</v>
      </c>
      <c r="N71" s="22">
        <f t="shared" ca="1" si="5"/>
        <v>0</v>
      </c>
      <c r="O71" s="21">
        <f t="shared" ca="1" si="25"/>
        <v>0</v>
      </c>
      <c r="P71" s="21">
        <f t="shared" ca="1" si="25"/>
        <v>0</v>
      </c>
      <c r="Q71" s="22">
        <f t="shared" ca="1" si="6"/>
        <v>0</v>
      </c>
      <c r="R71" s="21">
        <f t="shared" ca="1" si="23"/>
        <v>0</v>
      </c>
      <c r="S71" s="21">
        <f t="shared" ca="1" si="23"/>
        <v>0</v>
      </c>
      <c r="T71" s="21">
        <f t="shared" ca="1" si="23"/>
        <v>0</v>
      </c>
      <c r="U71" s="22">
        <f t="shared" ca="1" si="24"/>
        <v>69004395.129999995</v>
      </c>
    </row>
    <row r="72" spans="1:21" ht="13.8" x14ac:dyDescent="0.3">
      <c r="A72" s="64" t="s">
        <v>278</v>
      </c>
      <c r="B72" s="20">
        <v>3018</v>
      </c>
      <c r="C72" s="65" t="s">
        <v>246</v>
      </c>
      <c r="D72" s="21">
        <f t="shared" ca="1" si="26"/>
        <v>0</v>
      </c>
      <c r="E72" s="21">
        <f t="shared" ca="1" si="26"/>
        <v>409674493.15999973</v>
      </c>
      <c r="F72" s="21">
        <f t="shared" ca="1" si="26"/>
        <v>0</v>
      </c>
      <c r="G72" s="21">
        <f t="shared" ca="1" si="26"/>
        <v>0</v>
      </c>
      <c r="H72" s="21">
        <f t="shared" ca="1" si="26"/>
        <v>0</v>
      </c>
      <c r="I72" s="21">
        <f t="shared" ca="1" si="26"/>
        <v>0</v>
      </c>
      <c r="J72" s="21">
        <f t="shared" ca="1" si="26"/>
        <v>0</v>
      </c>
      <c r="K72" s="22">
        <f t="shared" ref="K72" ca="1" si="27">L72+M72+N72+Q72</f>
        <v>0</v>
      </c>
      <c r="L72" s="21">
        <f t="shared" ca="1" si="22"/>
        <v>0</v>
      </c>
      <c r="M72" s="21">
        <f t="shared" ca="1" si="22"/>
        <v>0</v>
      </c>
      <c r="N72" s="22">
        <f t="shared" ref="N72" ca="1" si="28">+O72+P72</f>
        <v>0</v>
      </c>
      <c r="O72" s="21">
        <f t="shared" ca="1" si="25"/>
        <v>0</v>
      </c>
      <c r="P72" s="21">
        <f t="shared" ca="1" si="25"/>
        <v>0</v>
      </c>
      <c r="Q72" s="22">
        <f t="shared" ref="Q72" ca="1" si="29">+R72+S72</f>
        <v>0</v>
      </c>
      <c r="R72" s="21">
        <f t="shared" ca="1" si="23"/>
        <v>0</v>
      </c>
      <c r="S72" s="21">
        <f t="shared" ca="1" si="23"/>
        <v>0</v>
      </c>
      <c r="T72" s="21">
        <f t="shared" ca="1" si="23"/>
        <v>0</v>
      </c>
      <c r="U72" s="22">
        <f t="shared" ca="1" si="24"/>
        <v>409674493.15999973</v>
      </c>
    </row>
    <row r="73" spans="1:21" ht="13.8" x14ac:dyDescent="0.3">
      <c r="A73" s="66" t="s">
        <v>280</v>
      </c>
      <c r="B73" s="55">
        <v>9000</v>
      </c>
      <c r="C73" s="65" t="s">
        <v>281</v>
      </c>
      <c r="D73" s="56">
        <f t="shared" ref="D73:U73" ca="1" si="30">SUMIF($C$7:$C$72,"HD",D$7:D$72)</f>
        <v>0</v>
      </c>
      <c r="E73" s="56">
        <f t="shared" ca="1" si="30"/>
        <v>0</v>
      </c>
      <c r="F73" s="56">
        <f t="shared" ca="1" si="30"/>
        <v>0</v>
      </c>
      <c r="G73" s="56">
        <f t="shared" ca="1" si="30"/>
        <v>0</v>
      </c>
      <c r="H73" s="56">
        <f t="shared" ca="1" si="30"/>
        <v>0</v>
      </c>
      <c r="I73" s="56">
        <f t="shared" ca="1" si="30"/>
        <v>0</v>
      </c>
      <c r="J73" s="56">
        <f t="shared" ca="1" si="30"/>
        <v>0</v>
      </c>
      <c r="K73" s="56">
        <f t="shared" ca="1" si="30"/>
        <v>0</v>
      </c>
      <c r="L73" s="56">
        <f t="shared" ca="1" si="30"/>
        <v>0</v>
      </c>
      <c r="M73" s="56">
        <f t="shared" ca="1" si="30"/>
        <v>0</v>
      </c>
      <c r="N73" s="56">
        <f t="shared" ca="1" si="30"/>
        <v>0</v>
      </c>
      <c r="O73" s="56">
        <f t="shared" ca="1" si="30"/>
        <v>0</v>
      </c>
      <c r="P73" s="56">
        <f t="shared" ca="1" si="30"/>
        <v>0</v>
      </c>
      <c r="Q73" s="56">
        <f t="shared" ca="1" si="30"/>
        <v>0</v>
      </c>
      <c r="R73" s="56">
        <f t="shared" ca="1" si="30"/>
        <v>0</v>
      </c>
      <c r="S73" s="56">
        <f t="shared" ca="1" si="30"/>
        <v>0</v>
      </c>
      <c r="T73" s="56">
        <f t="shared" ca="1" si="30"/>
        <v>0</v>
      </c>
      <c r="U73" s="56">
        <f t="shared" ca="1" si="30"/>
        <v>0</v>
      </c>
    </row>
    <row r="74" spans="1:21" ht="13.8" x14ac:dyDescent="0.3">
      <c r="A74" s="66" t="s">
        <v>283</v>
      </c>
      <c r="B74" s="55">
        <v>9001</v>
      </c>
      <c r="C74" s="65" t="s">
        <v>284</v>
      </c>
      <c r="D74" s="56">
        <f t="shared" ref="D74:U74" ca="1" si="31">SUMIF($C$7:$C$72,"H",D$7:D$72)+SUMIF($C$7:$C$72,"E",D$7:D$72)</f>
        <v>16648851.399999999</v>
      </c>
      <c r="E74" s="56">
        <f t="shared" ca="1" si="31"/>
        <v>19852241911.380188</v>
      </c>
      <c r="F74" s="56">
        <f t="shared" ca="1" si="31"/>
        <v>0</v>
      </c>
      <c r="G74" s="56">
        <f t="shared" ca="1" si="31"/>
        <v>0</v>
      </c>
      <c r="H74" s="56">
        <f t="shared" ca="1" si="31"/>
        <v>0</v>
      </c>
      <c r="I74" s="56">
        <f t="shared" ca="1" si="31"/>
        <v>0</v>
      </c>
      <c r="J74" s="56">
        <f t="shared" ca="1" si="31"/>
        <v>0</v>
      </c>
      <c r="K74" s="56">
        <f t="shared" ca="1" si="31"/>
        <v>0</v>
      </c>
      <c r="L74" s="56">
        <f t="shared" ca="1" si="31"/>
        <v>0</v>
      </c>
      <c r="M74" s="56">
        <f t="shared" ca="1" si="31"/>
        <v>0</v>
      </c>
      <c r="N74" s="56">
        <f t="shared" ca="1" si="31"/>
        <v>0</v>
      </c>
      <c r="O74" s="56">
        <f t="shared" ca="1" si="31"/>
        <v>0</v>
      </c>
      <c r="P74" s="56">
        <f t="shared" ca="1" si="31"/>
        <v>0</v>
      </c>
      <c r="Q74" s="56">
        <f t="shared" ca="1" si="31"/>
        <v>0</v>
      </c>
      <c r="R74" s="56">
        <f t="shared" ca="1" si="31"/>
        <v>0</v>
      </c>
      <c r="S74" s="56">
        <f t="shared" ca="1" si="31"/>
        <v>0</v>
      </c>
      <c r="T74" s="56">
        <f t="shared" ca="1" si="31"/>
        <v>0</v>
      </c>
      <c r="U74" s="56">
        <f t="shared" ca="1" si="31"/>
        <v>19868890762.78019</v>
      </c>
    </row>
    <row r="75" spans="1:21" ht="13.8" x14ac:dyDescent="0.3">
      <c r="A75" s="66" t="s">
        <v>286</v>
      </c>
      <c r="B75" s="55">
        <v>9003</v>
      </c>
      <c r="C75" s="65" t="s">
        <v>287</v>
      </c>
      <c r="D75" s="56">
        <f t="shared" ref="D75:U75" ca="1" si="32">D73+D74</f>
        <v>16648851.399999999</v>
      </c>
      <c r="E75" s="56">
        <f t="shared" ca="1" si="32"/>
        <v>19852241911.380188</v>
      </c>
      <c r="F75" s="56">
        <f t="shared" ca="1" si="32"/>
        <v>0</v>
      </c>
      <c r="G75" s="56">
        <f t="shared" ca="1" si="32"/>
        <v>0</v>
      </c>
      <c r="H75" s="56">
        <f t="shared" ca="1" si="32"/>
        <v>0</v>
      </c>
      <c r="I75" s="56">
        <f t="shared" ca="1" si="32"/>
        <v>0</v>
      </c>
      <c r="J75" s="56">
        <f t="shared" ca="1" si="32"/>
        <v>0</v>
      </c>
      <c r="K75" s="56">
        <f t="shared" ca="1" si="32"/>
        <v>0</v>
      </c>
      <c r="L75" s="56">
        <f t="shared" ca="1" si="32"/>
        <v>0</v>
      </c>
      <c r="M75" s="56">
        <f t="shared" ca="1" si="32"/>
        <v>0</v>
      </c>
      <c r="N75" s="56">
        <f t="shared" ca="1" si="32"/>
        <v>0</v>
      </c>
      <c r="O75" s="56">
        <f t="shared" ca="1" si="32"/>
        <v>0</v>
      </c>
      <c r="P75" s="56">
        <f t="shared" ca="1" si="32"/>
        <v>0</v>
      </c>
      <c r="Q75" s="56">
        <f t="shared" ca="1" si="32"/>
        <v>0</v>
      </c>
      <c r="R75" s="56">
        <f t="shared" ca="1" si="32"/>
        <v>0</v>
      </c>
      <c r="S75" s="56">
        <f t="shared" ca="1" si="32"/>
        <v>0</v>
      </c>
      <c r="T75" s="56">
        <f t="shared" ca="1" si="32"/>
        <v>0</v>
      </c>
      <c r="U75" s="56">
        <f t="shared" ca="1" si="32"/>
        <v>19868890762.78019</v>
      </c>
    </row>
  </sheetData>
  <mergeCells count="1">
    <mergeCell ref="E2:G2"/>
  </mergeCells>
  <dataValidations count="1">
    <dataValidation type="list" allowBlank="1" showInputMessage="1" showErrorMessage="1" sqref="B2" xr:uid="{648F685A-8B65-48CE-BC37-85E6A3C208F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00D48-8CC0-4CDC-999E-A28F7CD39D54}">
  <dimension ref="A1:I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" width="15.6640625" style="3" customWidth="1"/>
    <col min="10" max="10" width="4" style="3" customWidth="1"/>
    <col min="11" max="16384" width="9.109375" style="3"/>
  </cols>
  <sheetData>
    <row r="1" spans="1:9" ht="15" customHeight="1" x14ac:dyDescent="0.3">
      <c r="A1" s="1" t="s">
        <v>0</v>
      </c>
      <c r="B1" s="2"/>
      <c r="C1" s="2"/>
    </row>
    <row r="2" spans="1:9" ht="15" customHeight="1" x14ac:dyDescent="0.3">
      <c r="A2" s="1" t="s">
        <v>316</v>
      </c>
      <c r="B2" s="68" t="s">
        <v>8</v>
      </c>
      <c r="C2" s="2"/>
      <c r="E2" s="81" t="s">
        <v>1</v>
      </c>
      <c r="F2" s="82"/>
      <c r="G2" s="83"/>
      <c r="H2" s="5"/>
    </row>
    <row r="3" spans="1:9" ht="15" customHeight="1" x14ac:dyDescent="0.3">
      <c r="A3" s="4" t="s">
        <v>354</v>
      </c>
      <c r="B3" s="2"/>
      <c r="C3" s="2"/>
    </row>
    <row r="4" spans="1:9" ht="22.5" customHeight="1" x14ac:dyDescent="0.25"/>
    <row r="5" spans="1:9" ht="22.5" customHeight="1" x14ac:dyDescent="0.25">
      <c r="D5" s="10">
        <v>704</v>
      </c>
      <c r="E5" s="10">
        <v>718</v>
      </c>
      <c r="F5" s="10">
        <v>729</v>
      </c>
      <c r="G5" s="10">
        <v>750</v>
      </c>
      <c r="H5" s="10">
        <v>751</v>
      </c>
      <c r="I5" s="69"/>
    </row>
    <row r="6" spans="1:9" ht="79.5" customHeight="1" x14ac:dyDescent="0.25">
      <c r="A6" s="63" t="s">
        <v>142</v>
      </c>
      <c r="B6" s="63" t="s">
        <v>143</v>
      </c>
      <c r="C6" s="63" t="s">
        <v>144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69" t="s">
        <v>317</v>
      </c>
    </row>
    <row r="7" spans="1:9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H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1520933.02</v>
      </c>
      <c r="H7" s="21">
        <f t="shared" ca="1" si="0"/>
        <v>0</v>
      </c>
      <c r="I7" s="22">
        <f ca="1">+SUM(D7:H7)</f>
        <v>1520933.02</v>
      </c>
    </row>
    <row r="8" spans="1:9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70778.219999998808</v>
      </c>
      <c r="E8" s="21">
        <f t="shared" ca="1" si="0"/>
        <v>5596</v>
      </c>
      <c r="F8" s="21">
        <f t="shared" ca="1" si="0"/>
        <v>0</v>
      </c>
      <c r="G8" s="21">
        <f t="shared" ca="1" si="0"/>
        <v>4805029.9399999976</v>
      </c>
      <c r="H8" s="21">
        <f t="shared" ca="1" si="0"/>
        <v>0</v>
      </c>
      <c r="I8" s="22">
        <f t="shared" ref="I8:I18" ca="1" si="1">+SUM(D8:H8)</f>
        <v>4881404.1599999964</v>
      </c>
    </row>
    <row r="9" spans="1:9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4174532.0700000003</v>
      </c>
      <c r="H9" s="21">
        <f t="shared" ca="1" si="0"/>
        <v>0</v>
      </c>
      <c r="I9" s="22">
        <f t="shared" ca="1" si="1"/>
        <v>4174532.0700000003</v>
      </c>
    </row>
    <row r="10" spans="1:9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1.58365764946211E-10</v>
      </c>
      <c r="F10" s="21">
        <f t="shared" ca="1" si="0"/>
        <v>3765140</v>
      </c>
      <c r="G10" s="21">
        <f t="shared" ca="1" si="0"/>
        <v>54659846.939993799</v>
      </c>
      <c r="H10" s="21">
        <f t="shared" ca="1" si="0"/>
        <v>0</v>
      </c>
      <c r="I10" s="22">
        <f t="shared" ca="1" si="1"/>
        <v>58424986.939993799</v>
      </c>
    </row>
    <row r="11" spans="1:9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668439.86939999997</v>
      </c>
      <c r="H11" s="21">
        <f t="shared" ca="1" si="0"/>
        <v>0</v>
      </c>
      <c r="I11" s="22">
        <f t="shared" ca="1" si="1"/>
        <v>668439.86939999997</v>
      </c>
    </row>
    <row r="12" spans="1:9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2">
        <f t="shared" ca="1" si="1"/>
        <v>0</v>
      </c>
    </row>
    <row r="13" spans="1:9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113949.4</v>
      </c>
      <c r="F13" s="21">
        <f t="shared" ca="1" si="0"/>
        <v>0</v>
      </c>
      <c r="G13" s="21">
        <f t="shared" ca="1" si="0"/>
        <v>7386.43</v>
      </c>
      <c r="H13" s="21">
        <f t="shared" ca="1" si="0"/>
        <v>0</v>
      </c>
      <c r="I13" s="22">
        <f t="shared" ca="1" si="1"/>
        <v>121335.82999999999</v>
      </c>
    </row>
    <row r="14" spans="1:9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177547.96000000002</v>
      </c>
      <c r="H14" s="21">
        <f t="shared" ca="1" si="0"/>
        <v>0</v>
      </c>
      <c r="I14" s="22">
        <f t="shared" ca="1" si="1"/>
        <v>177547.96000000002</v>
      </c>
    </row>
    <row r="15" spans="1:9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2">
        <f t="shared" ca="1" si="1"/>
        <v>0</v>
      </c>
    </row>
    <row r="16" spans="1:9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2">
        <f t="shared" ca="1" si="1"/>
        <v>0</v>
      </c>
    </row>
    <row r="17" spans="1:9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2005995</v>
      </c>
      <c r="H17" s="21">
        <f t="shared" ca="1" si="0"/>
        <v>0</v>
      </c>
      <c r="I17" s="22">
        <f t="shared" ca="1" si="1"/>
        <v>2005995</v>
      </c>
    </row>
    <row r="18" spans="1:9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2592.0337</v>
      </c>
      <c r="H18" s="21">
        <f t="shared" ca="1" si="0"/>
        <v>0</v>
      </c>
      <c r="I18" s="22">
        <f t="shared" ca="1" si="1"/>
        <v>2592.0337</v>
      </c>
    </row>
    <row r="19" spans="1:9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2">
        <f t="shared" ref="I19:I24" ca="1" si="2">+SUM(D19:H19)</f>
        <v>0</v>
      </c>
    </row>
    <row r="20" spans="1:9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347892.78999999992</v>
      </c>
      <c r="H20" s="21">
        <f t="shared" ca="1" si="0"/>
        <v>0</v>
      </c>
      <c r="I20" s="22">
        <f t="shared" ca="1" si="2"/>
        <v>347892.78999999992</v>
      </c>
    </row>
    <row r="21" spans="1:9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2434851.21</v>
      </c>
      <c r="H21" s="21">
        <f t="shared" ca="1" si="0"/>
        <v>0</v>
      </c>
      <c r="I21" s="22">
        <f t="shared" ca="1" si="2"/>
        <v>2434851.21</v>
      </c>
    </row>
    <row r="22" spans="1:9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2644573.34</v>
      </c>
      <c r="F22" s="21">
        <f t="shared" ca="1" si="0"/>
        <v>18341674.699999999</v>
      </c>
      <c r="G22" s="21">
        <f t="shared" ca="1" si="0"/>
        <v>32010057.890000001</v>
      </c>
      <c r="H22" s="21">
        <f t="shared" ca="1" si="0"/>
        <v>0</v>
      </c>
      <c r="I22" s="22">
        <f t="shared" ca="1" si="2"/>
        <v>52996305.93</v>
      </c>
    </row>
    <row r="23" spans="1:9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H38" ca="1" si="3">IFERROR(INDIRECT("'"&amp;$B$2&amp;"'!"&amp;ADDRESS(MATCH($B23,INDIRECT("'"&amp;$B$2&amp;"'!$B$1:$B$1095"),0),MATCH(D$5,INDIRECT("'"&amp;$B$2&amp;"'!5:5"),0))),0)</f>
        <v>0</v>
      </c>
      <c r="E23" s="21">
        <f t="shared" ca="1" si="3"/>
        <v>0</v>
      </c>
      <c r="F23" s="21">
        <f t="shared" ca="1" si="3"/>
        <v>0</v>
      </c>
      <c r="G23" s="21">
        <f t="shared" ca="1" si="3"/>
        <v>2522123.58</v>
      </c>
      <c r="H23" s="21">
        <f t="shared" ca="1" si="3"/>
        <v>0</v>
      </c>
      <c r="I23" s="22">
        <f t="shared" ca="1" si="2"/>
        <v>2522123.58</v>
      </c>
    </row>
    <row r="24" spans="1:9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141389.93</v>
      </c>
      <c r="E24" s="21">
        <f t="shared" ca="1" si="3"/>
        <v>0</v>
      </c>
      <c r="F24" s="21">
        <f t="shared" ca="1" si="3"/>
        <v>0</v>
      </c>
      <c r="G24" s="21">
        <f t="shared" ca="1" si="3"/>
        <v>5534505.51000001</v>
      </c>
      <c r="H24" s="21">
        <f t="shared" ca="1" si="3"/>
        <v>0</v>
      </c>
      <c r="I24" s="22">
        <f t="shared" ca="1" si="2"/>
        <v>5675895.4400000097</v>
      </c>
    </row>
    <row r="25" spans="1:9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0</v>
      </c>
      <c r="E25" s="21">
        <f t="shared" ca="1" si="3"/>
        <v>0</v>
      </c>
      <c r="F25" s="21">
        <f t="shared" ca="1" si="3"/>
        <v>0</v>
      </c>
      <c r="G25" s="21">
        <f t="shared" ca="1" si="3"/>
        <v>2466.41</v>
      </c>
      <c r="H25" s="21">
        <f t="shared" ca="1" si="3"/>
        <v>0</v>
      </c>
      <c r="I25" s="22">
        <f t="shared" ref="I25:I36" ca="1" si="4">+SUM(D25:H25)</f>
        <v>2466.41</v>
      </c>
    </row>
    <row r="26" spans="1:9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170010.77145110932</v>
      </c>
      <c r="H26" s="21">
        <f t="shared" ca="1" si="3"/>
        <v>0</v>
      </c>
      <c r="I26" s="22">
        <f t="shared" ca="1" si="4"/>
        <v>170010.77145110932</v>
      </c>
    </row>
    <row r="27" spans="1:9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0</v>
      </c>
      <c r="E27" s="21">
        <f t="shared" ca="1" si="3"/>
        <v>0</v>
      </c>
      <c r="F27" s="21">
        <f t="shared" ca="1" si="3"/>
        <v>0</v>
      </c>
      <c r="G27" s="21">
        <f t="shared" ca="1" si="3"/>
        <v>546819.65</v>
      </c>
      <c r="H27" s="21">
        <f t="shared" ca="1" si="3"/>
        <v>0</v>
      </c>
      <c r="I27" s="22">
        <f t="shared" ca="1" si="4"/>
        <v>546819.65</v>
      </c>
    </row>
    <row r="28" spans="1:9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0</v>
      </c>
      <c r="E28" s="21">
        <f t="shared" ca="1" si="3"/>
        <v>0</v>
      </c>
      <c r="F28" s="21">
        <f t="shared" ca="1" si="3"/>
        <v>0</v>
      </c>
      <c r="G28" s="21">
        <f t="shared" ca="1" si="3"/>
        <v>700.51</v>
      </c>
      <c r="H28" s="21">
        <f t="shared" ca="1" si="3"/>
        <v>0</v>
      </c>
      <c r="I28" s="22">
        <f t="shared" ca="1" si="4"/>
        <v>700.51</v>
      </c>
    </row>
    <row r="29" spans="1:9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0</v>
      </c>
      <c r="E29" s="21">
        <f t="shared" ca="1" si="3"/>
        <v>0</v>
      </c>
      <c r="F29" s="21">
        <f t="shared" ca="1" si="3"/>
        <v>0</v>
      </c>
      <c r="G29" s="21">
        <f t="shared" ca="1" si="3"/>
        <v>6308888.7069999995</v>
      </c>
      <c r="H29" s="21">
        <f t="shared" ca="1" si="3"/>
        <v>0</v>
      </c>
      <c r="I29" s="22">
        <f t="shared" ca="1" si="4"/>
        <v>6308888.7069999995</v>
      </c>
    </row>
    <row r="30" spans="1:9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1103045.1699999995</v>
      </c>
      <c r="H30" s="21">
        <f t="shared" ca="1" si="3"/>
        <v>0</v>
      </c>
      <c r="I30" s="22">
        <f t="shared" ca="1" si="4"/>
        <v>1103045.1699999995</v>
      </c>
    </row>
    <row r="31" spans="1:9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38617.330044000002</v>
      </c>
      <c r="H31" s="21">
        <f t="shared" ca="1" si="3"/>
        <v>0</v>
      </c>
      <c r="I31" s="22">
        <f t="shared" ca="1" si="4"/>
        <v>38617.330044000002</v>
      </c>
    </row>
    <row r="32" spans="1:9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0</v>
      </c>
      <c r="E32" s="21">
        <f t="shared" ca="1" si="3"/>
        <v>13975</v>
      </c>
      <c r="F32" s="21">
        <f t="shared" ca="1" si="3"/>
        <v>0</v>
      </c>
      <c r="G32" s="21">
        <f t="shared" ca="1" si="3"/>
        <v>-16120.440000000135</v>
      </c>
      <c r="H32" s="21">
        <f t="shared" ca="1" si="3"/>
        <v>0</v>
      </c>
      <c r="I32" s="22">
        <f t="shared" ca="1" si="4"/>
        <v>-2145.4400000001351</v>
      </c>
    </row>
    <row r="33" spans="1:9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15143.709999999995</v>
      </c>
      <c r="H33" s="21">
        <f t="shared" ca="1" si="3"/>
        <v>0</v>
      </c>
      <c r="I33" s="22">
        <f t="shared" ca="1" si="4"/>
        <v>15143.709999999995</v>
      </c>
    </row>
    <row r="34" spans="1:9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0</v>
      </c>
      <c r="E34" s="21">
        <f t="shared" ca="1" si="3"/>
        <v>0</v>
      </c>
      <c r="F34" s="21">
        <f t="shared" ca="1" si="3"/>
        <v>0</v>
      </c>
      <c r="G34" s="21">
        <f t="shared" ca="1" si="3"/>
        <v>3270273.5680000107</v>
      </c>
      <c r="H34" s="21">
        <f t="shared" ca="1" si="3"/>
        <v>0</v>
      </c>
      <c r="I34" s="22">
        <f t="shared" ca="1" si="4"/>
        <v>3270273.5680000107</v>
      </c>
    </row>
    <row r="35" spans="1:9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0</v>
      </c>
      <c r="E35" s="21">
        <f t="shared" ca="1" si="3"/>
        <v>0</v>
      </c>
      <c r="F35" s="21">
        <f t="shared" ca="1" si="3"/>
        <v>0</v>
      </c>
      <c r="G35" s="21">
        <f t="shared" ca="1" si="3"/>
        <v>556068</v>
      </c>
      <c r="H35" s="21">
        <f t="shared" ca="1" si="3"/>
        <v>0</v>
      </c>
      <c r="I35" s="22">
        <f t="shared" ca="1" si="4"/>
        <v>556068</v>
      </c>
    </row>
    <row r="36" spans="1:9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2">
        <f t="shared" ca="1" si="4"/>
        <v>0</v>
      </c>
    </row>
    <row r="37" spans="1:9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332773.15999999997</v>
      </c>
      <c r="H37" s="21">
        <f t="shared" ca="1" si="3"/>
        <v>0</v>
      </c>
      <c r="I37" s="22">
        <f t="shared" ref="I37:I44" ca="1" si="5">+SUM(D37:H37)</f>
        <v>332773.15999999997</v>
      </c>
    </row>
    <row r="38" spans="1:9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2352.5300000000002</v>
      </c>
      <c r="H38" s="21">
        <f t="shared" ca="1" si="3"/>
        <v>0</v>
      </c>
      <c r="I38" s="22">
        <f t="shared" ca="1" si="5"/>
        <v>2352.5300000000002</v>
      </c>
    </row>
    <row r="39" spans="1:9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H54" ca="1" si="6">IFERROR(INDIRECT("'"&amp;$B$2&amp;"'!"&amp;ADDRESS(MATCH($B39,INDIRECT("'"&amp;$B$2&amp;"'!$B$1:$B$1095"),0),MATCH(D$5,INDIRECT("'"&amp;$B$2&amp;"'!5:5"),0))),0)</f>
        <v>0</v>
      </c>
      <c r="E39" s="21">
        <f t="shared" ca="1" si="6"/>
        <v>0</v>
      </c>
      <c r="F39" s="21">
        <f t="shared" ca="1" si="6"/>
        <v>0</v>
      </c>
      <c r="G39" s="21">
        <f t="shared" ca="1" si="6"/>
        <v>27805.1</v>
      </c>
      <c r="H39" s="21">
        <f t="shared" ca="1" si="6"/>
        <v>0</v>
      </c>
      <c r="I39" s="22">
        <f t="shared" ca="1" si="5"/>
        <v>27805.1</v>
      </c>
    </row>
    <row r="40" spans="1:9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6"/>
        <v>0</v>
      </c>
      <c r="E40" s="21">
        <f t="shared" ca="1" si="6"/>
        <v>0</v>
      </c>
      <c r="F40" s="21">
        <f t="shared" ca="1" si="6"/>
        <v>0</v>
      </c>
      <c r="G40" s="21">
        <f t="shared" ca="1" si="6"/>
        <v>18042.669999999998</v>
      </c>
      <c r="H40" s="21">
        <f t="shared" ca="1" si="6"/>
        <v>0</v>
      </c>
      <c r="I40" s="22">
        <f t="shared" ca="1" si="5"/>
        <v>18042.669999999998</v>
      </c>
    </row>
    <row r="41" spans="1:9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6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215785.09000000026</v>
      </c>
      <c r="H41" s="21">
        <f t="shared" ca="1" si="6"/>
        <v>0</v>
      </c>
      <c r="I41" s="22">
        <f t="shared" ref="I41" ca="1" si="7">+SUM(D41:H41)</f>
        <v>215785.09000000026</v>
      </c>
    </row>
    <row r="42" spans="1:9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6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267724.39999999997</v>
      </c>
      <c r="H42" s="21">
        <f t="shared" ca="1" si="6"/>
        <v>0</v>
      </c>
      <c r="I42" s="22">
        <f t="shared" ca="1" si="5"/>
        <v>267724.39999999997</v>
      </c>
    </row>
    <row r="43" spans="1:9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6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2">
        <f t="shared" ca="1" si="5"/>
        <v>0</v>
      </c>
    </row>
    <row r="44" spans="1:9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6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10672.7</v>
      </c>
      <c r="H44" s="21">
        <f t="shared" ca="1" si="6"/>
        <v>0</v>
      </c>
      <c r="I44" s="22">
        <f t="shared" ca="1" si="5"/>
        <v>10672.7</v>
      </c>
    </row>
    <row r="45" spans="1:9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6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2">
        <f t="shared" ref="I45:I57" ca="1" si="8">+SUM(D45:H45)</f>
        <v>0</v>
      </c>
    </row>
    <row r="46" spans="1:9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6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2">
        <f t="shared" ca="1" si="8"/>
        <v>0</v>
      </c>
    </row>
    <row r="47" spans="1:9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2">
        <f t="shared" ca="1" si="8"/>
        <v>0</v>
      </c>
    </row>
    <row r="48" spans="1:9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6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-36</v>
      </c>
      <c r="H48" s="21">
        <f t="shared" ca="1" si="6"/>
        <v>0</v>
      </c>
      <c r="I48" s="22">
        <f t="shared" ca="1" si="8"/>
        <v>-36</v>
      </c>
    </row>
    <row r="49" spans="1:9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6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83737.070000000007</v>
      </c>
      <c r="H49" s="21">
        <f t="shared" ca="1" si="6"/>
        <v>0</v>
      </c>
      <c r="I49" s="22">
        <f t="shared" ref="I49" ca="1" si="9">+SUM(D49:H49)</f>
        <v>83737.070000000007</v>
      </c>
    </row>
    <row r="50" spans="1:9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20544809.18</v>
      </c>
      <c r="H50" s="21">
        <f t="shared" ca="1" si="6"/>
        <v>0</v>
      </c>
      <c r="I50" s="22">
        <f t="shared" ref="I50:I52" ca="1" si="10">+SUM(D50:H50)</f>
        <v>20544809.18</v>
      </c>
    </row>
    <row r="51" spans="1:9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6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2">
        <f t="shared" ca="1" si="10"/>
        <v>0</v>
      </c>
    </row>
    <row r="52" spans="1:9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6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2">
        <f t="shared" ca="1" si="10"/>
        <v>0</v>
      </c>
    </row>
    <row r="53" spans="1:9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2">
        <f t="shared" ca="1" si="8"/>
        <v>0</v>
      </c>
    </row>
    <row r="54" spans="1:9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6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3259791.2599999704</v>
      </c>
      <c r="H54" s="21">
        <f t="shared" ca="1" si="6"/>
        <v>0</v>
      </c>
      <c r="I54" s="22">
        <f t="shared" ca="1" si="8"/>
        <v>3259791.2599999704</v>
      </c>
    </row>
    <row r="55" spans="1:9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H70" ca="1" si="11">IFERROR(INDIRECT("'"&amp;$B$2&amp;"'!"&amp;ADDRESS(MATCH($B55,INDIRECT("'"&amp;$B$2&amp;"'!$B$1:$B$1095"),0),MATCH(D$5,INDIRECT("'"&amp;$B$2&amp;"'!5:5"),0))),0)</f>
        <v>0</v>
      </c>
      <c r="E55" s="21">
        <f t="shared" ca="1" si="11"/>
        <v>0</v>
      </c>
      <c r="F55" s="21">
        <f t="shared" ca="1" si="11"/>
        <v>0</v>
      </c>
      <c r="G55" s="21">
        <f t="shared" ca="1" si="11"/>
        <v>4492540.8399999794</v>
      </c>
      <c r="H55" s="21">
        <f t="shared" ca="1" si="11"/>
        <v>0</v>
      </c>
      <c r="I55" s="22">
        <f t="shared" ca="1" si="8"/>
        <v>4492540.8399999794</v>
      </c>
    </row>
    <row r="56" spans="1:9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11"/>
        <v>0</v>
      </c>
      <c r="E56" s="21">
        <f t="shared" ca="1" si="11"/>
        <v>0</v>
      </c>
      <c r="F56" s="21">
        <f t="shared" ca="1" si="11"/>
        <v>0</v>
      </c>
      <c r="G56" s="21">
        <f t="shared" ca="1" si="11"/>
        <v>76.19</v>
      </c>
      <c r="H56" s="21">
        <f t="shared" ca="1" si="11"/>
        <v>0</v>
      </c>
      <c r="I56" s="22">
        <f t="shared" ca="1" si="8"/>
        <v>76.19</v>
      </c>
    </row>
    <row r="57" spans="1:9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11"/>
        <v>0</v>
      </c>
      <c r="E57" s="21">
        <f t="shared" ca="1" si="11"/>
        <v>0</v>
      </c>
      <c r="F57" s="21">
        <f t="shared" ca="1" si="11"/>
        <v>0</v>
      </c>
      <c r="G57" s="21">
        <f t="shared" ca="1" si="11"/>
        <v>0</v>
      </c>
      <c r="H57" s="21">
        <f t="shared" ca="1" si="11"/>
        <v>0</v>
      </c>
      <c r="I57" s="22">
        <f t="shared" ca="1" si="8"/>
        <v>0</v>
      </c>
    </row>
    <row r="58" spans="1:9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11"/>
        <v>0</v>
      </c>
      <c r="E58" s="21">
        <f t="shared" ca="1" si="11"/>
        <v>0</v>
      </c>
      <c r="F58" s="21">
        <f t="shared" ca="1" si="11"/>
        <v>0</v>
      </c>
      <c r="G58" s="21">
        <f t="shared" ca="1" si="11"/>
        <v>0</v>
      </c>
      <c r="H58" s="21">
        <f t="shared" ca="1" si="11"/>
        <v>0</v>
      </c>
      <c r="I58" s="22">
        <f t="shared" ref="I58" ca="1" si="12">+SUM(D58:H58)</f>
        <v>0</v>
      </c>
    </row>
    <row r="59" spans="1:9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11"/>
        <v>0</v>
      </c>
      <c r="E59" s="21">
        <f t="shared" ca="1" si="11"/>
        <v>0</v>
      </c>
      <c r="F59" s="21">
        <f t="shared" ca="1" si="11"/>
        <v>0</v>
      </c>
      <c r="G59" s="21">
        <f t="shared" ca="1" si="11"/>
        <v>0</v>
      </c>
      <c r="H59" s="21">
        <f t="shared" ca="1" si="11"/>
        <v>0</v>
      </c>
      <c r="I59" s="22">
        <f t="shared" ref="I59:I75" ca="1" si="13">+SUM(D59:H59)</f>
        <v>0</v>
      </c>
    </row>
    <row r="60" spans="1:9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11"/>
        <v>0</v>
      </c>
      <c r="E60" s="21">
        <f t="shared" ca="1" si="11"/>
        <v>0</v>
      </c>
      <c r="F60" s="21">
        <f t="shared" ca="1" si="11"/>
        <v>0</v>
      </c>
      <c r="G60" s="21">
        <f t="shared" ca="1" si="11"/>
        <v>1036861.81</v>
      </c>
      <c r="H60" s="21">
        <f t="shared" ca="1" si="11"/>
        <v>0</v>
      </c>
      <c r="I60" s="22">
        <f t="shared" ca="1" si="13"/>
        <v>1036861.81</v>
      </c>
    </row>
    <row r="61" spans="1:9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11"/>
        <v>0</v>
      </c>
      <c r="E61" s="21">
        <f t="shared" ca="1" si="11"/>
        <v>0</v>
      </c>
      <c r="F61" s="21">
        <f t="shared" ca="1" si="11"/>
        <v>0</v>
      </c>
      <c r="G61" s="21">
        <f t="shared" ca="1" si="11"/>
        <v>2722.19</v>
      </c>
      <c r="H61" s="21">
        <f t="shared" ca="1" si="11"/>
        <v>0</v>
      </c>
      <c r="I61" s="22">
        <f t="shared" ca="1" si="13"/>
        <v>2722.19</v>
      </c>
    </row>
    <row r="62" spans="1:9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11"/>
        <v>0</v>
      </c>
      <c r="E62" s="21">
        <f t="shared" ca="1" si="11"/>
        <v>0</v>
      </c>
      <c r="F62" s="21">
        <f t="shared" ca="1" si="11"/>
        <v>0</v>
      </c>
      <c r="G62" s="21">
        <f t="shared" ca="1" si="11"/>
        <v>260472.47999999972</v>
      </c>
      <c r="H62" s="21">
        <f t="shared" ca="1" si="11"/>
        <v>0</v>
      </c>
      <c r="I62" s="22">
        <f t="shared" ca="1" si="13"/>
        <v>260472.47999999972</v>
      </c>
    </row>
    <row r="63" spans="1:9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11"/>
        <v>0</v>
      </c>
      <c r="E63" s="21">
        <f t="shared" ca="1" si="11"/>
        <v>0</v>
      </c>
      <c r="F63" s="21">
        <f t="shared" ca="1" si="11"/>
        <v>0</v>
      </c>
      <c r="G63" s="21">
        <f t="shared" ca="1" si="11"/>
        <v>0</v>
      </c>
      <c r="H63" s="21">
        <f t="shared" ca="1" si="11"/>
        <v>0</v>
      </c>
      <c r="I63" s="22">
        <f t="shared" ca="1" si="13"/>
        <v>0</v>
      </c>
    </row>
    <row r="64" spans="1:9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11"/>
        <v>0</v>
      </c>
      <c r="E64" s="21">
        <f t="shared" ca="1" si="11"/>
        <v>0</v>
      </c>
      <c r="F64" s="21">
        <f t="shared" ca="1" si="11"/>
        <v>0</v>
      </c>
      <c r="G64" s="21">
        <f t="shared" ca="1" si="11"/>
        <v>5392367.7200000007</v>
      </c>
      <c r="H64" s="21">
        <f t="shared" ca="1" si="11"/>
        <v>0</v>
      </c>
      <c r="I64" s="22">
        <f t="shared" ca="1" si="13"/>
        <v>5392367.7200000007</v>
      </c>
    </row>
    <row r="65" spans="1:9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11"/>
        <v>0</v>
      </c>
      <c r="E65" s="21">
        <f t="shared" ca="1" si="11"/>
        <v>0</v>
      </c>
      <c r="F65" s="21">
        <f t="shared" ca="1" si="11"/>
        <v>0</v>
      </c>
      <c r="G65" s="21">
        <f t="shared" ca="1" si="11"/>
        <v>363724.48</v>
      </c>
      <c r="H65" s="21">
        <f t="shared" ca="1" si="11"/>
        <v>0</v>
      </c>
      <c r="I65" s="22">
        <f t="shared" ca="1" si="13"/>
        <v>363724.48</v>
      </c>
    </row>
    <row r="66" spans="1:9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11"/>
        <v>0</v>
      </c>
      <c r="E66" s="21">
        <f t="shared" ca="1" si="11"/>
        <v>0</v>
      </c>
      <c r="F66" s="21">
        <f t="shared" ca="1" si="11"/>
        <v>0</v>
      </c>
      <c r="G66" s="21">
        <f t="shared" ca="1" si="11"/>
        <v>682002.59</v>
      </c>
      <c r="H66" s="21">
        <f t="shared" ca="1" si="11"/>
        <v>0</v>
      </c>
      <c r="I66" s="22">
        <f t="shared" ca="1" si="13"/>
        <v>682002.59</v>
      </c>
    </row>
    <row r="67" spans="1:9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11"/>
        <v>0</v>
      </c>
      <c r="E67" s="21">
        <f t="shared" ca="1" si="11"/>
        <v>0</v>
      </c>
      <c r="F67" s="21">
        <f t="shared" ca="1" si="11"/>
        <v>0</v>
      </c>
      <c r="G67" s="21">
        <f t="shared" ca="1" si="11"/>
        <v>2396463.0199999996</v>
      </c>
      <c r="H67" s="21">
        <f t="shared" ca="1" si="11"/>
        <v>0</v>
      </c>
      <c r="I67" s="22">
        <f t="shared" ca="1" si="13"/>
        <v>2396463.0199999996</v>
      </c>
    </row>
    <row r="68" spans="1:9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11"/>
        <v>0</v>
      </c>
      <c r="E68" s="21">
        <f t="shared" ca="1" si="11"/>
        <v>0</v>
      </c>
      <c r="F68" s="21">
        <f t="shared" ca="1" si="11"/>
        <v>0</v>
      </c>
      <c r="G68" s="21">
        <f t="shared" ca="1" si="11"/>
        <v>376289.14138799999</v>
      </c>
      <c r="H68" s="21">
        <f t="shared" ca="1" si="11"/>
        <v>0</v>
      </c>
      <c r="I68" s="22">
        <f t="shared" ca="1" si="13"/>
        <v>376289.14138799999</v>
      </c>
    </row>
    <row r="69" spans="1:9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11"/>
        <v>0</v>
      </c>
      <c r="E69" s="21">
        <f t="shared" ca="1" si="11"/>
        <v>0</v>
      </c>
      <c r="F69" s="21">
        <f t="shared" ca="1" si="11"/>
        <v>0</v>
      </c>
      <c r="G69" s="21">
        <f t="shared" ca="1" si="11"/>
        <v>39238.92</v>
      </c>
      <c r="H69" s="21">
        <f t="shared" ca="1" si="11"/>
        <v>0</v>
      </c>
      <c r="I69" s="22">
        <f t="shared" ca="1" si="13"/>
        <v>39238.92</v>
      </c>
    </row>
    <row r="70" spans="1:9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11"/>
        <v>0</v>
      </c>
      <c r="E70" s="21">
        <f t="shared" ca="1" si="11"/>
        <v>0</v>
      </c>
      <c r="F70" s="21">
        <f t="shared" ca="1" si="11"/>
        <v>0</v>
      </c>
      <c r="G70" s="21">
        <f t="shared" ca="1" si="11"/>
        <v>1673216.9899998601</v>
      </c>
      <c r="H70" s="21">
        <f t="shared" ca="1" si="11"/>
        <v>0</v>
      </c>
      <c r="I70" s="22">
        <f t="shared" ca="1" si="13"/>
        <v>1673216.9899998601</v>
      </c>
    </row>
    <row r="71" spans="1:9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H72" ca="1" si="14">IFERROR(INDIRECT("'"&amp;$B$2&amp;"'!"&amp;ADDRESS(MATCH($B71,INDIRECT("'"&amp;$B$2&amp;"'!$B$1:$B$1095"),0),MATCH(D$5,INDIRECT("'"&amp;$B$2&amp;"'!5:5"),0))),0)</f>
        <v>0</v>
      </c>
      <c r="E71" s="21">
        <f t="shared" ca="1" si="14"/>
        <v>0</v>
      </c>
      <c r="F71" s="21">
        <f t="shared" ca="1" si="14"/>
        <v>0</v>
      </c>
      <c r="G71" s="21">
        <f t="shared" ca="1" si="14"/>
        <v>377144.08000000007</v>
      </c>
      <c r="H71" s="21">
        <f t="shared" ca="1" si="14"/>
        <v>0</v>
      </c>
      <c r="I71" s="22">
        <f t="shared" ca="1" si="13"/>
        <v>377144.08000000007</v>
      </c>
    </row>
    <row r="72" spans="1:9" ht="13.8" x14ac:dyDescent="0.3">
      <c r="A72" s="64" t="s">
        <v>278</v>
      </c>
      <c r="B72" s="20">
        <v>3018</v>
      </c>
      <c r="C72" s="65" t="s">
        <v>246</v>
      </c>
      <c r="D72" s="21">
        <f t="shared" ca="1" si="14"/>
        <v>0</v>
      </c>
      <c r="E72" s="21">
        <f t="shared" ca="1" si="14"/>
        <v>0</v>
      </c>
      <c r="F72" s="21">
        <f t="shared" ca="1" si="14"/>
        <v>0</v>
      </c>
      <c r="G72" s="21">
        <f t="shared" ca="1" si="14"/>
        <v>1143494.260000004</v>
      </c>
      <c r="H72" s="21">
        <f t="shared" ca="1" si="14"/>
        <v>0</v>
      </c>
      <c r="I72" s="22">
        <f t="shared" ca="1" si="13"/>
        <v>1143494.260000004</v>
      </c>
    </row>
    <row r="73" spans="1:9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212168.1499999988</v>
      </c>
      <c r="E73" s="56">
        <f ca="1">SUMIF($C$7:$C$72,"HD",E$7:E$72)</f>
        <v>2778093.74</v>
      </c>
      <c r="F73" s="56">
        <f ca="1">SUMIF($C$7:$C$72,"HD",F$7:F$72)</f>
        <v>22106814.699999999</v>
      </c>
      <c r="G73" s="56">
        <f ca="1">SUMIF($C$7:$C$72,"HD",G$7:G$72)</f>
        <v>144371313.52958894</v>
      </c>
      <c r="H73" s="56">
        <f ca="1">SUMIF($C$7:$C$72,"HD",H$7:H$72)</f>
        <v>0</v>
      </c>
      <c r="I73" s="56">
        <f t="shared" ca="1" si="13"/>
        <v>169468390.11958894</v>
      </c>
    </row>
    <row r="74" spans="1:9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21496405.971387811</v>
      </c>
      <c r="H74" s="56">
        <f ca="1">SUMIF($C$7:$C$72,"H",H$7:H$72)+SUMIF($C$7:$C$72,"E",H$7:H$72)</f>
        <v>0</v>
      </c>
      <c r="I74" s="56">
        <f t="shared" ca="1" si="13"/>
        <v>21496405.971387811</v>
      </c>
    </row>
    <row r="75" spans="1:9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212168.1499999988</v>
      </c>
      <c r="E75" s="56">
        <f ca="1">E73+E74</f>
        <v>2778093.74</v>
      </c>
      <c r="F75" s="56">
        <f ca="1">F73+F74</f>
        <v>22106814.699999999</v>
      </c>
      <c r="G75" s="56">
        <f ca="1">G73+G74</f>
        <v>165867719.50097674</v>
      </c>
      <c r="H75" s="56">
        <f ca="1">H73+H74</f>
        <v>0</v>
      </c>
      <c r="I75" s="56">
        <f t="shared" ca="1" si="13"/>
        <v>190964796.09097674</v>
      </c>
    </row>
  </sheetData>
  <mergeCells count="1">
    <mergeCell ref="E2:G2"/>
  </mergeCells>
  <dataValidations count="1">
    <dataValidation type="list" allowBlank="1" showInputMessage="1" showErrorMessage="1" sqref="B2" xr:uid="{9EA08735-79E4-4D1D-9614-E4059217443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6B17-C956-4C5C-A378-A77F47937299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5" width="15.6640625" style="3" customWidth="1"/>
    <col min="16" max="16" width="4" style="3" customWidth="1"/>
    <col min="17" max="16384" width="9.10937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318</v>
      </c>
      <c r="B2" s="68" t="s">
        <v>8</v>
      </c>
      <c r="C2" s="2"/>
      <c r="E2" s="81" t="s">
        <v>1</v>
      </c>
      <c r="F2" s="82"/>
      <c r="G2" s="83"/>
      <c r="H2" s="5"/>
    </row>
    <row r="3" spans="1:15" ht="15" customHeight="1" x14ac:dyDescent="0.3">
      <c r="A3" s="4" t="s">
        <v>354</v>
      </c>
      <c r="B3" s="2"/>
      <c r="C3" s="2"/>
    </row>
    <row r="4" spans="1:15" ht="22.5" customHeight="1" x14ac:dyDescent="0.25"/>
    <row r="5" spans="1:15" ht="22.5" customHeight="1" x14ac:dyDescent="0.25">
      <c r="D5" s="10">
        <v>784</v>
      </c>
      <c r="E5" s="10">
        <v>785</v>
      </c>
      <c r="F5" s="10">
        <v>904</v>
      </c>
      <c r="G5" s="10">
        <v>905</v>
      </c>
      <c r="H5" s="10">
        <v>906</v>
      </c>
      <c r="I5" s="10">
        <v>90601</v>
      </c>
      <c r="J5" s="10">
        <v>90602</v>
      </c>
      <c r="K5" s="10">
        <v>907</v>
      </c>
      <c r="L5" s="10">
        <v>90701</v>
      </c>
      <c r="M5" s="10">
        <v>90702</v>
      </c>
      <c r="N5" s="10">
        <v>786</v>
      </c>
      <c r="O5" s="69"/>
    </row>
    <row r="6" spans="1:15" ht="79.5" customHeight="1" x14ac:dyDescent="0.25">
      <c r="A6" s="63" t="s">
        <v>142</v>
      </c>
      <c r="B6" s="63" t="s">
        <v>143</v>
      </c>
      <c r="C6" s="63" t="s">
        <v>144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7" t="s">
        <v>28</v>
      </c>
      <c r="O6" s="69" t="s">
        <v>319</v>
      </c>
    </row>
    <row r="7" spans="1:15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N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1">
        <f t="shared" ca="1" si="3"/>
        <v>27565.18</v>
      </c>
      <c r="O7" s="22">
        <f ca="1">+D7+E7+N7</f>
        <v>27565.18</v>
      </c>
    </row>
    <row r="8" spans="1:15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2">
        <f t="shared" ref="E8:E22" ca="1" si="4">F8+G8+H8+K8</f>
        <v>1372188203.5699997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135080614.84000003</v>
      </c>
      <c r="I8" s="21">
        <f t="shared" ca="1" si="2"/>
        <v>3851.9</v>
      </c>
      <c r="J8" s="21">
        <f t="shared" ca="1" si="2"/>
        <v>135076762.94000003</v>
      </c>
      <c r="K8" s="22">
        <f t="shared" ref="K8:K22" ca="1" si="6">+L8+M8</f>
        <v>1237107588.7299995</v>
      </c>
      <c r="L8" s="21">
        <f t="shared" ca="1" si="3"/>
        <v>23725725.299999997</v>
      </c>
      <c r="M8" s="21">
        <f t="shared" ca="1" si="3"/>
        <v>1213381863.4299996</v>
      </c>
      <c r="N8" s="21">
        <f t="shared" ca="1" si="3"/>
        <v>6600.36</v>
      </c>
      <c r="O8" s="22">
        <f t="shared" ref="O8:O22" ca="1" si="7">+D8+E8+N8</f>
        <v>1372194803.9299996</v>
      </c>
    </row>
    <row r="9" spans="1:15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2">
        <f t="shared" ca="1" si="4"/>
        <v>2116488117.8100009</v>
      </c>
      <c r="F9" s="21">
        <f t="shared" ca="1" si="1"/>
        <v>0</v>
      </c>
      <c r="G9" s="21">
        <f t="shared" ca="1" si="1"/>
        <v>194694.51000000004</v>
      </c>
      <c r="H9" s="22">
        <f t="shared" ca="1" si="5"/>
        <v>694285547.63000238</v>
      </c>
      <c r="I9" s="21">
        <f t="shared" ca="1" si="2"/>
        <v>183579927.41000071</v>
      </c>
      <c r="J9" s="21">
        <f t="shared" ca="1" si="2"/>
        <v>510705620.22000164</v>
      </c>
      <c r="K9" s="22">
        <f t="shared" ca="1" si="6"/>
        <v>1422007875.6699986</v>
      </c>
      <c r="L9" s="21">
        <f t="shared" ca="1" si="3"/>
        <v>277463275.22999918</v>
      </c>
      <c r="M9" s="21">
        <f t="shared" ca="1" si="3"/>
        <v>1144544600.4399996</v>
      </c>
      <c r="N9" s="21">
        <f t="shared" ca="1" si="3"/>
        <v>1677568.6300000001</v>
      </c>
      <c r="O9" s="22">
        <f t="shared" ca="1" si="7"/>
        <v>2118165686.440001</v>
      </c>
    </row>
    <row r="10" spans="1:15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3957.14</v>
      </c>
      <c r="E10" s="22">
        <f t="shared" ca="1" si="4"/>
        <v>288768314.51850867</v>
      </c>
      <c r="F10" s="21">
        <f t="shared" ca="1" si="1"/>
        <v>41286</v>
      </c>
      <c r="G10" s="21">
        <f t="shared" ca="1" si="1"/>
        <v>5168</v>
      </c>
      <c r="H10" s="22">
        <f t="shared" ca="1" si="5"/>
        <v>104211489.6099999</v>
      </c>
      <c r="I10" s="21">
        <f t="shared" ca="1" si="2"/>
        <v>54588050.265812658</v>
      </c>
      <c r="J10" s="21">
        <f t="shared" ca="1" si="2"/>
        <v>49623439.34418723</v>
      </c>
      <c r="K10" s="22">
        <f t="shared" ca="1" si="6"/>
        <v>184510370.90850878</v>
      </c>
      <c r="L10" s="21">
        <f t="shared" ca="1" si="3"/>
        <v>54659131.934254378</v>
      </c>
      <c r="M10" s="21">
        <f t="shared" ca="1" si="3"/>
        <v>129851238.97425438</v>
      </c>
      <c r="N10" s="21">
        <f t="shared" ca="1" si="3"/>
        <v>6965748.2100000102</v>
      </c>
      <c r="O10" s="22">
        <f t="shared" ca="1" si="7"/>
        <v>295738019.8685087</v>
      </c>
    </row>
    <row r="11" spans="1:15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2">
        <f t="shared" ca="1" si="4"/>
        <v>35360993.82</v>
      </c>
      <c r="F11" s="21">
        <f t="shared" ca="1" si="1"/>
        <v>0</v>
      </c>
      <c r="G11" s="21">
        <f t="shared" ca="1" si="1"/>
        <v>0</v>
      </c>
      <c r="H11" s="22">
        <f t="shared" ca="1" si="5"/>
        <v>29933998.34</v>
      </c>
      <c r="I11" s="21">
        <f t="shared" ca="1" si="2"/>
        <v>0</v>
      </c>
      <c r="J11" s="21">
        <f t="shared" ca="1" si="2"/>
        <v>29933998.34</v>
      </c>
      <c r="K11" s="22">
        <f t="shared" ca="1" si="6"/>
        <v>5426995.4800000004</v>
      </c>
      <c r="L11" s="21">
        <f t="shared" ca="1" si="3"/>
        <v>0</v>
      </c>
      <c r="M11" s="21">
        <f t="shared" ca="1" si="3"/>
        <v>5426995.4800000004</v>
      </c>
      <c r="N11" s="21">
        <f t="shared" ca="1" si="3"/>
        <v>94480.09</v>
      </c>
      <c r="O11" s="22">
        <f t="shared" ca="1" si="7"/>
        <v>35455473.910000004</v>
      </c>
    </row>
    <row r="12" spans="1:15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1">
        <f t="shared" ca="1" si="3"/>
        <v>0</v>
      </c>
      <c r="O12" s="22">
        <f t="shared" ca="1" si="7"/>
        <v>0</v>
      </c>
    </row>
    <row r="13" spans="1:15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2">
        <f t="shared" ca="1" si="4"/>
        <v>3600722.15</v>
      </c>
      <c r="F13" s="21">
        <f t="shared" ca="1" si="1"/>
        <v>0</v>
      </c>
      <c r="G13" s="21">
        <f t="shared" ca="1" si="1"/>
        <v>0</v>
      </c>
      <c r="H13" s="22">
        <f t="shared" ca="1" si="5"/>
        <v>3584846.33</v>
      </c>
      <c r="I13" s="21">
        <f t="shared" ca="1" si="2"/>
        <v>10763.2</v>
      </c>
      <c r="J13" s="21">
        <f t="shared" ca="1" si="2"/>
        <v>3574083.13</v>
      </c>
      <c r="K13" s="22">
        <f t="shared" ca="1" si="6"/>
        <v>15875.820000000002</v>
      </c>
      <c r="L13" s="21">
        <f t="shared" ca="1" si="3"/>
        <v>15875.820000000002</v>
      </c>
      <c r="M13" s="21">
        <f t="shared" ca="1" si="3"/>
        <v>0</v>
      </c>
      <c r="N13" s="21">
        <f t="shared" ca="1" si="3"/>
        <v>44342.53</v>
      </c>
      <c r="O13" s="22">
        <f t="shared" ca="1" si="7"/>
        <v>3645064.6799999997</v>
      </c>
    </row>
    <row r="14" spans="1:15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2">
        <f t="shared" ca="1" si="4"/>
        <v>452910779.11000144</v>
      </c>
      <c r="F14" s="21">
        <f t="shared" ca="1" si="1"/>
        <v>18743.649999380112</v>
      </c>
      <c r="G14" s="21">
        <f t="shared" ca="1" si="1"/>
        <v>0</v>
      </c>
      <c r="H14" s="22">
        <f t="shared" ca="1" si="5"/>
        <v>74658496.290000111</v>
      </c>
      <c r="I14" s="21">
        <f t="shared" ca="1" si="2"/>
        <v>275748</v>
      </c>
      <c r="J14" s="21">
        <f t="shared" ca="1" si="2"/>
        <v>74382748.290000111</v>
      </c>
      <c r="K14" s="22">
        <f t="shared" ca="1" si="6"/>
        <v>378233539.17000198</v>
      </c>
      <c r="L14" s="21">
        <f t="shared" ca="1" si="3"/>
        <v>13261435.449999999</v>
      </c>
      <c r="M14" s="21">
        <f t="shared" ca="1" si="3"/>
        <v>364972103.720002</v>
      </c>
      <c r="N14" s="21">
        <f t="shared" ca="1" si="3"/>
        <v>4589128.1400000304</v>
      </c>
      <c r="O14" s="22">
        <f t="shared" ca="1" si="7"/>
        <v>457499907.25000149</v>
      </c>
    </row>
    <row r="15" spans="1:15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128.59047619047618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1">
        <f t="shared" ca="1" si="3"/>
        <v>0</v>
      </c>
      <c r="O15" s="22">
        <f t="shared" ca="1" si="7"/>
        <v>128.59047619047618</v>
      </c>
    </row>
    <row r="16" spans="1:15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1">
        <f t="shared" ca="1" si="3"/>
        <v>0</v>
      </c>
      <c r="O16" s="22">
        <f t="shared" ca="1" si="7"/>
        <v>0</v>
      </c>
    </row>
    <row r="17" spans="1:15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1">
        <f t="shared" ca="1" si="3"/>
        <v>10549</v>
      </c>
      <c r="O17" s="22">
        <f t="shared" ca="1" si="7"/>
        <v>10549</v>
      </c>
    </row>
    <row r="18" spans="1:15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1">
        <f t="shared" ca="1" si="3"/>
        <v>22207.889999999996</v>
      </c>
      <c r="O18" s="22">
        <f t="shared" ca="1" si="7"/>
        <v>22207.889999999996</v>
      </c>
    </row>
    <row r="19" spans="1:15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1">
        <f t="shared" ca="1" si="3"/>
        <v>0</v>
      </c>
      <c r="O19" s="22">
        <f t="shared" ca="1" si="7"/>
        <v>0</v>
      </c>
    </row>
    <row r="20" spans="1:15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2">
        <f t="shared" ca="1" si="4"/>
        <v>88030151.160000011</v>
      </c>
      <c r="F20" s="21">
        <f t="shared" ca="1" si="1"/>
        <v>18241.620000000003</v>
      </c>
      <c r="G20" s="21">
        <f t="shared" ca="1" si="1"/>
        <v>0</v>
      </c>
      <c r="H20" s="22">
        <f t="shared" ca="1" si="5"/>
        <v>75289887.310000002</v>
      </c>
      <c r="I20" s="21">
        <f t="shared" ca="1" si="2"/>
        <v>475030.30999999994</v>
      </c>
      <c r="J20" s="21">
        <f t="shared" ca="1" si="2"/>
        <v>74814857</v>
      </c>
      <c r="K20" s="22">
        <f t="shared" ca="1" si="6"/>
        <v>12722022.23</v>
      </c>
      <c r="L20" s="21">
        <f t="shared" ca="1" si="3"/>
        <v>1753828.39</v>
      </c>
      <c r="M20" s="21">
        <f t="shared" ca="1" si="3"/>
        <v>10968193.84</v>
      </c>
      <c r="N20" s="21">
        <f t="shared" ca="1" si="3"/>
        <v>354199.64</v>
      </c>
      <c r="O20" s="22">
        <f t="shared" ca="1" si="7"/>
        <v>88384350.800000012</v>
      </c>
    </row>
    <row r="21" spans="1:15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2">
        <f t="shared" ca="1" si="4"/>
        <v>343000.16</v>
      </c>
      <c r="F21" s="21">
        <f t="shared" ca="1" si="1"/>
        <v>0</v>
      </c>
      <c r="G21" s="21">
        <f t="shared" ca="1" si="1"/>
        <v>0</v>
      </c>
      <c r="H21" s="22">
        <f t="shared" ca="1" si="5"/>
        <v>343000.16</v>
      </c>
      <c r="I21" s="21">
        <f t="shared" ca="1" si="2"/>
        <v>343000.16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1">
        <f t="shared" ca="1" si="3"/>
        <v>6715.29</v>
      </c>
      <c r="O21" s="22">
        <f t="shared" ca="1" si="7"/>
        <v>349715.44999999995</v>
      </c>
    </row>
    <row r="22" spans="1:15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2">
        <f t="shared" ca="1" si="4"/>
        <v>4242139877.130002</v>
      </c>
      <c r="F22" s="21">
        <f t="shared" ca="1" si="1"/>
        <v>6665</v>
      </c>
      <c r="G22" s="21">
        <f t="shared" ca="1" si="1"/>
        <v>22692.3</v>
      </c>
      <c r="H22" s="22">
        <f t="shared" ca="1" si="5"/>
        <v>1317853284.6199999</v>
      </c>
      <c r="I22" s="21">
        <f t="shared" ca="1" si="2"/>
        <v>5029884.87</v>
      </c>
      <c r="J22" s="21">
        <f t="shared" ca="1" si="2"/>
        <v>1312823399.75</v>
      </c>
      <c r="K22" s="22">
        <f t="shared" ca="1" si="6"/>
        <v>2924257235.2100024</v>
      </c>
      <c r="L22" s="21">
        <f t="shared" ca="1" si="3"/>
        <v>99177815.510000005</v>
      </c>
      <c r="M22" s="21">
        <f t="shared" ca="1" si="3"/>
        <v>2825079419.7000022</v>
      </c>
      <c r="N22" s="21">
        <f t="shared" ca="1" si="3"/>
        <v>8476538.840000011</v>
      </c>
      <c r="O22" s="22">
        <f t="shared" ca="1" si="7"/>
        <v>4250616415.9700022</v>
      </c>
    </row>
    <row r="23" spans="1:15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  <c r="E23" s="22">
        <f ca="1">F23+G23+H23+K23</f>
        <v>1543385.59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1218068.5900000001</v>
      </c>
      <c r="I23" s="21">
        <f t="shared" ref="I23:J38" ca="1" si="9">IFERROR(INDIRECT("'"&amp;$B$2&amp;"'!"&amp;ADDRESS(MATCH($B23,INDIRECT("'"&amp;$B$2&amp;"'!$B$1:$B$1095"),0),MATCH(I$5,INDIRECT("'"&amp;$B$2&amp;"'!5:5"),0))),0)</f>
        <v>20395</v>
      </c>
      <c r="J23" s="21">
        <f t="shared" ca="1" si="9"/>
        <v>1197673.5900000001</v>
      </c>
      <c r="K23" s="22">
        <f ca="1">+L23+M23</f>
        <v>325317</v>
      </c>
      <c r="L23" s="21">
        <f t="shared" ref="L23:N38" ca="1" si="10">IFERROR(INDIRECT("'"&amp;$B$2&amp;"'!"&amp;ADDRESS(MATCH($B23,INDIRECT("'"&amp;$B$2&amp;"'!$B$1:$B$1095"),0),MATCH(L$5,INDIRECT("'"&amp;$B$2&amp;"'!5:5"),0))),0)</f>
        <v>146981</v>
      </c>
      <c r="M23" s="21">
        <f t="shared" ca="1" si="10"/>
        <v>178336</v>
      </c>
      <c r="N23" s="21">
        <f t="shared" ca="1" si="10"/>
        <v>28832026.259999804</v>
      </c>
      <c r="O23" s="22">
        <f ca="1">+D23+E23+N23</f>
        <v>30375411.849999804</v>
      </c>
    </row>
    <row r="24" spans="1:15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6516</v>
      </c>
      <c r="E24" s="22">
        <f ca="1">F24+G24+H24+K24</f>
        <v>171013049.399997</v>
      </c>
      <c r="F24" s="21">
        <f t="shared" ca="1" si="8"/>
        <v>3500</v>
      </c>
      <c r="G24" s="21">
        <f t="shared" ca="1" si="8"/>
        <v>0</v>
      </c>
      <c r="H24" s="22">
        <f ca="1">+I24+J24</f>
        <v>158591436.65999699</v>
      </c>
      <c r="I24" s="21">
        <f t="shared" ca="1" si="9"/>
        <v>0</v>
      </c>
      <c r="J24" s="21">
        <f t="shared" ca="1" si="9"/>
        <v>158591436.65999699</v>
      </c>
      <c r="K24" s="22">
        <f ca="1">+L24+M24</f>
        <v>12418112.74</v>
      </c>
      <c r="L24" s="21">
        <f t="shared" ca="1" si="10"/>
        <v>590132.81999999995</v>
      </c>
      <c r="M24" s="21">
        <f t="shared" ca="1" si="10"/>
        <v>11827979.92</v>
      </c>
      <c r="N24" s="21">
        <f t="shared" ca="1" si="10"/>
        <v>105168.22</v>
      </c>
      <c r="O24" s="22">
        <f ca="1">+D24+E24+N24</f>
        <v>171124733.61999699</v>
      </c>
    </row>
    <row r="25" spans="1:15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  <c r="E25" s="22">
        <f t="shared" ref="E25:E72" ca="1" si="11">F25+G25+H25+K25</f>
        <v>-129489.80000000005</v>
      </c>
      <c r="F25" s="21">
        <f t="shared" ca="1" si="8"/>
        <v>0</v>
      </c>
      <c r="G25" s="21">
        <f t="shared" ca="1" si="8"/>
        <v>4477.5</v>
      </c>
      <c r="H25" s="22">
        <f t="shared" ref="H25:H72" ca="1" si="12">+I25+J25</f>
        <v>333460.76999999996</v>
      </c>
      <c r="I25" s="21">
        <f t="shared" ca="1" si="9"/>
        <v>-4341.01</v>
      </c>
      <c r="J25" s="21">
        <f t="shared" ca="1" si="9"/>
        <v>337801.77999999997</v>
      </c>
      <c r="K25" s="22">
        <f t="shared" ref="K25:K72" ca="1" si="13">+L25+M25</f>
        <v>-467428.07</v>
      </c>
      <c r="L25" s="21">
        <f t="shared" ca="1" si="10"/>
        <v>0</v>
      </c>
      <c r="M25" s="21">
        <f t="shared" ca="1" si="10"/>
        <v>-467428.07</v>
      </c>
      <c r="N25" s="21">
        <f t="shared" ca="1" si="10"/>
        <v>3571.11</v>
      </c>
      <c r="O25" s="22">
        <f t="shared" ref="O25:O70" ca="1" si="14">+D25+E25+N25</f>
        <v>-125918.69000000005</v>
      </c>
    </row>
    <row r="26" spans="1:15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  <c r="E26" s="22">
        <f t="shared" ca="1" si="11"/>
        <v>308413801.42000133</v>
      </c>
      <c r="F26" s="21">
        <f t="shared" ca="1" si="8"/>
        <v>7500</v>
      </c>
      <c r="G26" s="21">
        <f t="shared" ca="1" si="8"/>
        <v>8860</v>
      </c>
      <c r="H26" s="22">
        <f t="shared" ca="1" si="12"/>
        <v>44610203.320000023</v>
      </c>
      <c r="I26" s="21">
        <f t="shared" ca="1" si="9"/>
        <v>665221.33999999985</v>
      </c>
      <c r="J26" s="21">
        <f t="shared" ca="1" si="9"/>
        <v>43944981.980000019</v>
      </c>
      <c r="K26" s="22">
        <f t="shared" ca="1" si="13"/>
        <v>263787238.10000131</v>
      </c>
      <c r="L26" s="21">
        <f t="shared" ca="1" si="10"/>
        <v>5095947.370000001</v>
      </c>
      <c r="M26" s="21">
        <f t="shared" ca="1" si="10"/>
        <v>258691290.7300013</v>
      </c>
      <c r="N26" s="21">
        <f t="shared" ca="1" si="10"/>
        <v>485875.23000000033</v>
      </c>
      <c r="O26" s="22">
        <f t="shared" ca="1" si="14"/>
        <v>308899676.65000135</v>
      </c>
    </row>
    <row r="27" spans="1:15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16900</v>
      </c>
      <c r="E27" s="22">
        <f t="shared" ca="1" si="11"/>
        <v>707461434.71000004</v>
      </c>
      <c r="F27" s="21">
        <f t="shared" ca="1" si="8"/>
        <v>0</v>
      </c>
      <c r="G27" s="21">
        <f t="shared" ca="1" si="8"/>
        <v>0</v>
      </c>
      <c r="H27" s="22">
        <f t="shared" ca="1" si="12"/>
        <v>2132801.2200000002</v>
      </c>
      <c r="I27" s="21">
        <f t="shared" ca="1" si="9"/>
        <v>0</v>
      </c>
      <c r="J27" s="21">
        <f t="shared" ca="1" si="9"/>
        <v>2132801.2200000002</v>
      </c>
      <c r="K27" s="22">
        <f t="shared" ca="1" si="13"/>
        <v>705328633.49000001</v>
      </c>
      <c r="L27" s="21">
        <f t="shared" ca="1" si="10"/>
        <v>0</v>
      </c>
      <c r="M27" s="21">
        <f t="shared" ca="1" si="10"/>
        <v>705328633.49000001</v>
      </c>
      <c r="N27" s="21">
        <f t="shared" ca="1" si="10"/>
        <v>832767.66</v>
      </c>
      <c r="O27" s="22">
        <f t="shared" ca="1" si="14"/>
        <v>708311102.37</v>
      </c>
    </row>
    <row r="28" spans="1:15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1">
        <f t="shared" ca="1" si="10"/>
        <v>4496.3500000000004</v>
      </c>
      <c r="O28" s="22">
        <f t="shared" ca="1" si="14"/>
        <v>4496.3500000000004</v>
      </c>
    </row>
    <row r="29" spans="1:15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  <c r="E29" s="22">
        <f t="shared" ca="1" si="11"/>
        <v>104937155.2300114</v>
      </c>
      <c r="F29" s="21">
        <f t="shared" ca="1" si="8"/>
        <v>0</v>
      </c>
      <c r="G29" s="21">
        <f t="shared" ca="1" si="8"/>
        <v>0</v>
      </c>
      <c r="H29" s="22">
        <f t="shared" ca="1" si="12"/>
        <v>5318814.9499999974</v>
      </c>
      <c r="I29" s="21">
        <f t="shared" ca="1" si="9"/>
        <v>112031.42000000001</v>
      </c>
      <c r="J29" s="21">
        <f t="shared" ca="1" si="9"/>
        <v>5206783.5299999975</v>
      </c>
      <c r="K29" s="22">
        <f t="shared" ca="1" si="13"/>
        <v>99618340.280011401</v>
      </c>
      <c r="L29" s="21">
        <f t="shared" ca="1" si="10"/>
        <v>1658056.13</v>
      </c>
      <c r="M29" s="21">
        <f t="shared" ca="1" si="10"/>
        <v>97960284.150011405</v>
      </c>
      <c r="N29" s="21">
        <f t="shared" ca="1" si="10"/>
        <v>1276441.0399999991</v>
      </c>
      <c r="O29" s="22">
        <f t="shared" ca="1" si="14"/>
        <v>106213596.2700114</v>
      </c>
    </row>
    <row r="30" spans="1:15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  <c r="E30" s="22">
        <f t="shared" ca="1" si="11"/>
        <v>16869364.410000004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16869364.410000004</v>
      </c>
      <c r="L30" s="21">
        <f t="shared" ca="1" si="10"/>
        <v>0</v>
      </c>
      <c r="M30" s="21">
        <f t="shared" ca="1" si="10"/>
        <v>16869364.410000004</v>
      </c>
      <c r="N30" s="21">
        <f t="shared" ca="1" si="10"/>
        <v>0</v>
      </c>
      <c r="O30" s="22">
        <f t="shared" ca="1" si="14"/>
        <v>16869364.410000004</v>
      </c>
    </row>
    <row r="31" spans="1:15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74466.62</v>
      </c>
      <c r="E31" s="22">
        <f t="shared" ca="1" si="11"/>
        <v>11476926.870000001</v>
      </c>
      <c r="F31" s="21">
        <f t="shared" ca="1" si="8"/>
        <v>2435.1999999999998</v>
      </c>
      <c r="G31" s="21">
        <f t="shared" ca="1" si="8"/>
        <v>0</v>
      </c>
      <c r="H31" s="22">
        <f t="shared" ca="1" si="12"/>
        <v>11441851.870000001</v>
      </c>
      <c r="I31" s="21">
        <f t="shared" ca="1" si="9"/>
        <v>624352.48</v>
      </c>
      <c r="J31" s="21">
        <f t="shared" ca="1" si="9"/>
        <v>10817499.390000001</v>
      </c>
      <c r="K31" s="22">
        <f t="shared" ca="1" si="13"/>
        <v>32639.8</v>
      </c>
      <c r="L31" s="21">
        <f t="shared" ca="1" si="10"/>
        <v>32639.8</v>
      </c>
      <c r="M31" s="21">
        <f t="shared" ca="1" si="10"/>
        <v>0</v>
      </c>
      <c r="N31" s="21">
        <f t="shared" ca="1" si="10"/>
        <v>8910676.7095040008</v>
      </c>
      <c r="O31" s="22">
        <f t="shared" ca="1" si="14"/>
        <v>20462070.199504003</v>
      </c>
    </row>
    <row r="32" spans="1:15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  <c r="E32" s="22">
        <f t="shared" ca="1" si="11"/>
        <v>10498865.820000006</v>
      </c>
      <c r="F32" s="21">
        <f t="shared" ca="1" si="8"/>
        <v>55749.390000000007</v>
      </c>
      <c r="G32" s="21">
        <f t="shared" ca="1" si="8"/>
        <v>3500</v>
      </c>
      <c r="H32" s="22">
        <f t="shared" ca="1" si="12"/>
        <v>10439616.430000005</v>
      </c>
      <c r="I32" s="21">
        <f t="shared" ca="1" si="9"/>
        <v>114628.4</v>
      </c>
      <c r="J32" s="21">
        <f t="shared" ca="1" si="9"/>
        <v>10324988.030000005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1">
        <f t="shared" ca="1" si="10"/>
        <v>207076.7</v>
      </c>
      <c r="O32" s="22">
        <f t="shared" ca="1" si="14"/>
        <v>10705942.520000005</v>
      </c>
    </row>
    <row r="33" spans="1:15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1">
        <f t="shared" ca="1" si="10"/>
        <v>1565164.2200000018</v>
      </c>
      <c r="O33" s="22">
        <f t="shared" ca="1" si="14"/>
        <v>1565164.2200000018</v>
      </c>
    </row>
    <row r="34" spans="1:15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612292.97000000044</v>
      </c>
      <c r="E34" s="22">
        <f t="shared" ca="1" si="11"/>
        <v>0</v>
      </c>
      <c r="F34" s="21">
        <f t="shared" ca="1" si="8"/>
        <v>0</v>
      </c>
      <c r="G34" s="21">
        <f t="shared" ca="1" si="8"/>
        <v>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1">
        <f t="shared" ca="1" si="10"/>
        <v>53636543.098299995</v>
      </c>
      <c r="O34" s="22">
        <f t="shared" ca="1" si="14"/>
        <v>54248836.068299994</v>
      </c>
    </row>
    <row r="35" spans="1:15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  <c r="E35" s="22">
        <f t="shared" ca="1" si="11"/>
        <v>10569373.619999999</v>
      </c>
      <c r="F35" s="21">
        <f t="shared" ca="1" si="8"/>
        <v>0</v>
      </c>
      <c r="G35" s="21">
        <f t="shared" ca="1" si="8"/>
        <v>6184.95</v>
      </c>
      <c r="H35" s="22">
        <f t="shared" ca="1" si="12"/>
        <v>10563188.67</v>
      </c>
      <c r="I35" s="21">
        <f t="shared" ca="1" si="9"/>
        <v>0</v>
      </c>
      <c r="J35" s="21">
        <f t="shared" ca="1" si="9"/>
        <v>10563188.67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1">
        <f t="shared" ca="1" si="10"/>
        <v>15644</v>
      </c>
      <c r="O35" s="22">
        <f t="shared" ca="1" si="14"/>
        <v>10585017.619999999</v>
      </c>
    </row>
    <row r="36" spans="1:15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1">
        <f t="shared" ca="1" si="10"/>
        <v>0</v>
      </c>
      <c r="O36" s="22">
        <f t="shared" ca="1" si="14"/>
        <v>0</v>
      </c>
    </row>
    <row r="37" spans="1:15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  <c r="E37" s="22">
        <f t="shared" ca="1" si="11"/>
        <v>6173395.8199999742</v>
      </c>
      <c r="F37" s="21">
        <f t="shared" ca="1" si="8"/>
        <v>0</v>
      </c>
      <c r="G37" s="21">
        <f t="shared" ca="1" si="8"/>
        <v>0</v>
      </c>
      <c r="H37" s="22">
        <f t="shared" ca="1" si="12"/>
        <v>1600438.23</v>
      </c>
      <c r="I37" s="21">
        <f t="shared" ca="1" si="9"/>
        <v>1348878.27</v>
      </c>
      <c r="J37" s="21">
        <f t="shared" ca="1" si="9"/>
        <v>251559.96</v>
      </c>
      <c r="K37" s="22">
        <f t="shared" ca="1" si="13"/>
        <v>4572957.5899999738</v>
      </c>
      <c r="L37" s="21">
        <f t="shared" ca="1" si="10"/>
        <v>0</v>
      </c>
      <c r="M37" s="21">
        <f t="shared" ca="1" si="10"/>
        <v>4572957.5899999738</v>
      </c>
      <c r="N37" s="21">
        <f t="shared" ca="1" si="10"/>
        <v>630446.1</v>
      </c>
      <c r="O37" s="22">
        <f t="shared" ca="1" si="14"/>
        <v>6803841.9199999738</v>
      </c>
    </row>
    <row r="38" spans="1:15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  <c r="E38" s="22">
        <f t="shared" ca="1" si="11"/>
        <v>0</v>
      </c>
      <c r="F38" s="21">
        <f t="shared" ca="1" si="8"/>
        <v>0</v>
      </c>
      <c r="G38" s="21">
        <f t="shared" ca="1" si="8"/>
        <v>0</v>
      </c>
      <c r="H38" s="22">
        <f t="shared" ca="1" si="12"/>
        <v>0</v>
      </c>
      <c r="I38" s="21">
        <f t="shared" ca="1" si="9"/>
        <v>0</v>
      </c>
      <c r="J38" s="21">
        <f t="shared" ca="1" si="9"/>
        <v>0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1">
        <f t="shared" ca="1" si="10"/>
        <v>33701.879999999997</v>
      </c>
      <c r="O38" s="22">
        <f t="shared" ca="1" si="14"/>
        <v>33701.879999999997</v>
      </c>
    </row>
    <row r="39" spans="1:15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N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1">
        <f t="shared" ca="1" si="17"/>
        <v>62217.09</v>
      </c>
      <c r="O39" s="22">
        <f t="shared" ca="1" si="14"/>
        <v>62217.09</v>
      </c>
    </row>
    <row r="40" spans="1:15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1">
        <f t="shared" ca="1" si="17"/>
        <v>6489.37</v>
      </c>
      <c r="O40" s="22">
        <f t="shared" ca="1" si="14"/>
        <v>6489.37</v>
      </c>
    </row>
    <row r="41" spans="1:15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  <c r="E41" s="22">
        <f t="shared" ca="1" si="11"/>
        <v>88740935.439999998</v>
      </c>
      <c r="F41" s="21">
        <f t="shared" ca="1" si="15"/>
        <v>0</v>
      </c>
      <c r="G41" s="21">
        <f t="shared" ca="1" si="15"/>
        <v>0</v>
      </c>
      <c r="H41" s="22">
        <f t="shared" ca="1" si="12"/>
        <v>35423357.170000002</v>
      </c>
      <c r="I41" s="21">
        <f t="shared" ca="1" si="16"/>
        <v>0</v>
      </c>
      <c r="J41" s="21">
        <f t="shared" ca="1" si="16"/>
        <v>35423357.170000002</v>
      </c>
      <c r="K41" s="22">
        <f t="shared" ca="1" si="13"/>
        <v>53317578.270000003</v>
      </c>
      <c r="L41" s="21">
        <f t="shared" ca="1" si="17"/>
        <v>0</v>
      </c>
      <c r="M41" s="21">
        <f t="shared" ca="1" si="17"/>
        <v>53317578.270000003</v>
      </c>
      <c r="N41" s="21">
        <f t="shared" ca="1" si="17"/>
        <v>68980.28</v>
      </c>
      <c r="O41" s="22">
        <f t="shared" ca="1" si="14"/>
        <v>88809915.719999999</v>
      </c>
    </row>
    <row r="42" spans="1:15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  <c r="E42" s="22">
        <f t="shared" ca="1" si="11"/>
        <v>152940.46</v>
      </c>
      <c r="F42" s="21">
        <f t="shared" ca="1" si="15"/>
        <v>0</v>
      </c>
      <c r="G42" s="21">
        <f t="shared" ca="1" si="15"/>
        <v>0</v>
      </c>
      <c r="H42" s="22">
        <f t="shared" ca="1" si="12"/>
        <v>152940.46</v>
      </c>
      <c r="I42" s="21">
        <f t="shared" ca="1" si="16"/>
        <v>-5336.53</v>
      </c>
      <c r="J42" s="21">
        <f t="shared" ca="1" si="16"/>
        <v>158276.99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1">
        <f t="shared" ca="1" si="17"/>
        <v>66949.989999999947</v>
      </c>
      <c r="O42" s="22">
        <f t="shared" ca="1" si="14"/>
        <v>219890.44999999995</v>
      </c>
    </row>
    <row r="43" spans="1:15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2">
        <f t="shared" ca="1" si="11"/>
        <v>0</v>
      </c>
      <c r="F43" s="21">
        <f t="shared" ca="1" si="15"/>
        <v>0</v>
      </c>
      <c r="G43" s="21">
        <f t="shared" ca="1" si="15"/>
        <v>0</v>
      </c>
      <c r="H43" s="22">
        <f t="shared" ca="1" si="12"/>
        <v>0</v>
      </c>
      <c r="I43" s="21">
        <f t="shared" ca="1" si="16"/>
        <v>0</v>
      </c>
      <c r="J43" s="21">
        <f t="shared" ca="1" si="16"/>
        <v>0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1">
        <f t="shared" ca="1" si="17"/>
        <v>0</v>
      </c>
      <c r="O43" s="22">
        <f t="shared" ca="1" si="14"/>
        <v>0</v>
      </c>
    </row>
    <row r="44" spans="1:15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2">
        <f t="shared" ca="1" si="11"/>
        <v>325139.93</v>
      </c>
      <c r="F44" s="21">
        <f t="shared" ca="1" si="15"/>
        <v>0</v>
      </c>
      <c r="G44" s="21">
        <f t="shared" ca="1" si="15"/>
        <v>0</v>
      </c>
      <c r="H44" s="22">
        <f t="shared" ca="1" si="12"/>
        <v>325139.93</v>
      </c>
      <c r="I44" s="21">
        <f t="shared" ca="1" si="16"/>
        <v>0</v>
      </c>
      <c r="J44" s="21">
        <f t="shared" ca="1" si="16"/>
        <v>325139.93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1">
        <f t="shared" ca="1" si="17"/>
        <v>20349.390000000007</v>
      </c>
      <c r="O44" s="22">
        <f t="shared" ca="1" si="14"/>
        <v>345489.32</v>
      </c>
    </row>
    <row r="45" spans="1:15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1">
        <f t="shared" ca="1" si="17"/>
        <v>0</v>
      </c>
      <c r="O45" s="22">
        <f t="shared" ca="1" si="14"/>
        <v>0</v>
      </c>
    </row>
    <row r="46" spans="1:15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1">
        <f t="shared" ca="1" si="17"/>
        <v>0</v>
      </c>
      <c r="O46" s="22">
        <f t="shared" ca="1" si="14"/>
        <v>0</v>
      </c>
    </row>
    <row r="47" spans="1:15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1">
        <f t="shared" ca="1" si="17"/>
        <v>0</v>
      </c>
      <c r="O47" s="22">
        <f t="shared" ca="1" si="14"/>
        <v>0</v>
      </c>
    </row>
    <row r="48" spans="1:15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1">
        <f t="shared" ca="1" si="17"/>
        <v>8508.3800000000028</v>
      </c>
      <c r="O48" s="22">
        <f t="shared" ca="1" si="14"/>
        <v>8508.3800000000028</v>
      </c>
    </row>
    <row r="49" spans="1:15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2">
        <f t="shared" ca="1" si="11"/>
        <v>0</v>
      </c>
      <c r="F49" s="21">
        <f t="shared" ca="1" si="15"/>
        <v>0</v>
      </c>
      <c r="G49" s="21">
        <f t="shared" ca="1" si="15"/>
        <v>0</v>
      </c>
      <c r="H49" s="22">
        <f t="shared" ca="1" si="12"/>
        <v>0</v>
      </c>
      <c r="I49" s="21">
        <f t="shared" ca="1" si="16"/>
        <v>0</v>
      </c>
      <c r="J49" s="21">
        <f t="shared" ca="1" si="16"/>
        <v>0</v>
      </c>
      <c r="K49" s="22">
        <f t="shared" ca="1" si="13"/>
        <v>0</v>
      </c>
      <c r="L49" s="21">
        <f t="shared" ca="1" si="17"/>
        <v>0</v>
      </c>
      <c r="M49" s="21">
        <f t="shared" ca="1" si="17"/>
        <v>0</v>
      </c>
      <c r="N49" s="21">
        <f t="shared" ca="1" si="17"/>
        <v>75424.070000000007</v>
      </c>
      <c r="O49" s="22">
        <f t="shared" ca="1" si="14"/>
        <v>75424.070000000007</v>
      </c>
    </row>
    <row r="50" spans="1:15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6767465.4000000004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1">
        <f t="shared" ca="1" si="17"/>
        <v>0</v>
      </c>
      <c r="O50" s="22">
        <f t="shared" ca="1" si="14"/>
        <v>6767465.4000000004</v>
      </c>
    </row>
    <row r="51" spans="1:15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1">
        <f t="shared" ca="1" si="17"/>
        <v>0</v>
      </c>
      <c r="O51" s="22">
        <f t="shared" ca="1" si="14"/>
        <v>0</v>
      </c>
    </row>
    <row r="52" spans="1:15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2">
        <f t="shared" ca="1" si="11"/>
        <v>4908331686.9200001</v>
      </c>
      <c r="F52" s="21">
        <f t="shared" ca="1" si="15"/>
        <v>0</v>
      </c>
      <c r="G52" s="21">
        <f t="shared" ca="1" si="15"/>
        <v>0</v>
      </c>
      <c r="H52" s="22">
        <f t="shared" ca="1" si="12"/>
        <v>1782876927.4999998</v>
      </c>
      <c r="I52" s="21">
        <f t="shared" ca="1" si="16"/>
        <v>148163043.79000002</v>
      </c>
      <c r="J52" s="21">
        <f t="shared" ca="1" si="16"/>
        <v>1634713883.7099998</v>
      </c>
      <c r="K52" s="22">
        <f t="shared" ca="1" si="13"/>
        <v>3125454759.4200001</v>
      </c>
      <c r="L52" s="21">
        <f t="shared" ca="1" si="17"/>
        <v>816865590.66688943</v>
      </c>
      <c r="M52" s="21">
        <f t="shared" ca="1" si="17"/>
        <v>2308589168.7531109</v>
      </c>
      <c r="N52" s="21">
        <f t="shared" ca="1" si="17"/>
        <v>0</v>
      </c>
      <c r="O52" s="22">
        <f t="shared" ca="1" si="14"/>
        <v>4908331686.9200001</v>
      </c>
    </row>
    <row r="53" spans="1:15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2">
        <f t="shared" ca="1" si="11"/>
        <v>8149859488.7721519</v>
      </c>
      <c r="F53" s="21">
        <f t="shared" ca="1" si="15"/>
        <v>319020.15000000002</v>
      </c>
      <c r="G53" s="21">
        <f t="shared" ca="1" si="15"/>
        <v>0</v>
      </c>
      <c r="H53" s="22">
        <f t="shared" ca="1" si="12"/>
        <v>2814240424.3658867</v>
      </c>
      <c r="I53" s="21">
        <f t="shared" ca="1" si="16"/>
        <v>5345463.7710000034</v>
      </c>
      <c r="J53" s="21">
        <f t="shared" ca="1" si="16"/>
        <v>2808894960.5948868</v>
      </c>
      <c r="K53" s="22">
        <f t="shared" ca="1" si="13"/>
        <v>5335300044.2562647</v>
      </c>
      <c r="L53" s="21">
        <f t="shared" ca="1" si="17"/>
        <v>17280620.719999999</v>
      </c>
      <c r="M53" s="21">
        <f t="shared" ca="1" si="17"/>
        <v>5318019423.5362644</v>
      </c>
      <c r="N53" s="21">
        <f t="shared" ca="1" si="17"/>
        <v>0</v>
      </c>
      <c r="O53" s="22">
        <f t="shared" ca="1" si="14"/>
        <v>8149859488.7721519</v>
      </c>
    </row>
    <row r="54" spans="1:15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363.48571428571427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1">
        <f t="shared" ca="1" si="17"/>
        <v>0</v>
      </c>
      <c r="O54" s="22">
        <f t="shared" ca="1" si="14"/>
        <v>363.48571428571427</v>
      </c>
    </row>
    <row r="55" spans="1:15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2">
        <f t="shared" ca="1" si="11"/>
        <v>435859110.37999994</v>
      </c>
      <c r="F55" s="21">
        <f t="shared" ref="F55:G72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1350</v>
      </c>
      <c r="H55" s="22">
        <f t="shared" ca="1" si="12"/>
        <v>386353217.31999993</v>
      </c>
      <c r="I55" s="21">
        <f t="shared" ref="I55:J72" ca="1" si="19">IFERROR(INDIRECT("'"&amp;$B$2&amp;"'!"&amp;ADDRESS(MATCH($B55,INDIRECT("'"&amp;$B$2&amp;"'!$B$1:$B$1095"),0),MATCH(I$5,INDIRECT("'"&amp;$B$2&amp;"'!5:5"),0))),0)</f>
        <v>1618875.0799999998</v>
      </c>
      <c r="J55" s="21">
        <f t="shared" ca="1" si="19"/>
        <v>384734342.23999995</v>
      </c>
      <c r="K55" s="22">
        <f t="shared" ca="1" si="13"/>
        <v>49504543.060000002</v>
      </c>
      <c r="L55" s="21">
        <f t="shared" ref="L55:N72" ca="1" si="20">IFERROR(INDIRECT("'"&amp;$B$2&amp;"'!"&amp;ADDRESS(MATCH($B55,INDIRECT("'"&amp;$B$2&amp;"'!$B$1:$B$1095"),0),MATCH(L$5,INDIRECT("'"&amp;$B$2&amp;"'!5:5"),0))),0)</f>
        <v>14109094.020000001</v>
      </c>
      <c r="M55" s="21">
        <f t="shared" ca="1" si="20"/>
        <v>35395449.039999999</v>
      </c>
      <c r="N55" s="21">
        <f t="shared" ca="1" si="20"/>
        <v>16099798.860000001</v>
      </c>
      <c r="O55" s="22">
        <f t="shared" ca="1" si="14"/>
        <v>451958909.23999995</v>
      </c>
    </row>
    <row r="56" spans="1:15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2">
        <f t="shared" ca="1" si="11"/>
        <v>-11106.76</v>
      </c>
      <c r="F56" s="21">
        <f t="shared" ca="1" si="18"/>
        <v>0</v>
      </c>
      <c r="G56" s="21">
        <f t="shared" ca="1" si="18"/>
        <v>0</v>
      </c>
      <c r="H56" s="22">
        <f t="shared" ca="1" si="12"/>
        <v>-11106.76</v>
      </c>
      <c r="I56" s="21">
        <f t="shared" ca="1" si="19"/>
        <v>0</v>
      </c>
      <c r="J56" s="21">
        <f t="shared" ca="1" si="19"/>
        <v>-11106.76</v>
      </c>
      <c r="K56" s="22">
        <f t="shared" ca="1" si="13"/>
        <v>0</v>
      </c>
      <c r="L56" s="21">
        <f t="shared" ca="1" si="20"/>
        <v>0</v>
      </c>
      <c r="M56" s="21">
        <f t="shared" ca="1" si="20"/>
        <v>0</v>
      </c>
      <c r="N56" s="21">
        <f t="shared" ca="1" si="20"/>
        <v>0</v>
      </c>
      <c r="O56" s="22">
        <f t="shared" ca="1" si="14"/>
        <v>-11106.76</v>
      </c>
    </row>
    <row r="57" spans="1:15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1">
        <f t="shared" ca="1" si="20"/>
        <v>0</v>
      </c>
      <c r="O57" s="22">
        <f t="shared" ca="1" si="14"/>
        <v>0</v>
      </c>
    </row>
    <row r="58" spans="1:15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2">
        <f t="shared" ca="1" si="11"/>
        <v>0</v>
      </c>
      <c r="F58" s="21">
        <f t="shared" ca="1" si="18"/>
        <v>0</v>
      </c>
      <c r="G58" s="21">
        <f t="shared" ca="1" si="18"/>
        <v>0</v>
      </c>
      <c r="H58" s="22">
        <f t="shared" ca="1" si="12"/>
        <v>0</v>
      </c>
      <c r="I58" s="21">
        <f t="shared" ca="1" si="19"/>
        <v>0</v>
      </c>
      <c r="J58" s="21">
        <f t="shared" ca="1" si="19"/>
        <v>0</v>
      </c>
      <c r="K58" s="22">
        <f t="shared" ca="1" si="13"/>
        <v>0</v>
      </c>
      <c r="L58" s="21">
        <f t="shared" ca="1" si="20"/>
        <v>0</v>
      </c>
      <c r="M58" s="21">
        <f t="shared" ca="1" si="20"/>
        <v>0</v>
      </c>
      <c r="N58" s="21">
        <f t="shared" ca="1" si="20"/>
        <v>0</v>
      </c>
      <c r="O58" s="22">
        <f t="shared" ca="1" si="14"/>
        <v>0</v>
      </c>
    </row>
    <row r="59" spans="1:15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2">
        <f t="shared" ca="1" si="11"/>
        <v>174336363.53549999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174336363.53549999</v>
      </c>
      <c r="L59" s="21">
        <f t="shared" ca="1" si="20"/>
        <v>0</v>
      </c>
      <c r="M59" s="21">
        <f t="shared" ca="1" si="20"/>
        <v>174336363.53549999</v>
      </c>
      <c r="N59" s="21">
        <f t="shared" ca="1" si="20"/>
        <v>0</v>
      </c>
      <c r="O59" s="22">
        <f t="shared" ca="1" si="14"/>
        <v>174336363.53549999</v>
      </c>
    </row>
    <row r="60" spans="1:15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1">
        <f t="shared" ca="1" si="20"/>
        <v>0</v>
      </c>
      <c r="O60" s="22">
        <f t="shared" ca="1" si="14"/>
        <v>0</v>
      </c>
    </row>
    <row r="61" spans="1:15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1">
        <f t="shared" ca="1" si="20"/>
        <v>0</v>
      </c>
      <c r="O61" s="22">
        <f t="shared" ca="1" si="14"/>
        <v>0</v>
      </c>
    </row>
    <row r="62" spans="1:15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1">
        <f t="shared" ca="1" si="20"/>
        <v>0</v>
      </c>
      <c r="O62" s="22">
        <f t="shared" ca="1" si="14"/>
        <v>0</v>
      </c>
    </row>
    <row r="63" spans="1:15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1">
        <f t="shared" ca="1" si="20"/>
        <v>0</v>
      </c>
      <c r="O63" s="22">
        <f t="shared" ca="1" si="14"/>
        <v>0</v>
      </c>
    </row>
    <row r="64" spans="1:15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2">
        <f t="shared" ca="1" si="11"/>
        <v>86017544.74000001</v>
      </c>
      <c r="F64" s="21">
        <f t="shared" ca="1" si="18"/>
        <v>0</v>
      </c>
      <c r="G64" s="21">
        <f t="shared" ca="1" si="18"/>
        <v>0</v>
      </c>
      <c r="H64" s="22">
        <f t="shared" ca="1" si="12"/>
        <v>86017544.74000001</v>
      </c>
      <c r="I64" s="21">
        <f t="shared" ca="1" si="19"/>
        <v>2340981.6099999989</v>
      </c>
      <c r="J64" s="21">
        <f t="shared" ca="1" si="19"/>
        <v>83676563.13000001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1">
        <f t="shared" ca="1" si="20"/>
        <v>0</v>
      </c>
      <c r="O64" s="22">
        <f t="shared" ca="1" si="14"/>
        <v>86017544.74000001</v>
      </c>
    </row>
    <row r="65" spans="1:15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1">
        <f t="shared" ca="1" si="20"/>
        <v>0</v>
      </c>
      <c r="O65" s="22">
        <f t="shared" ca="1" si="14"/>
        <v>0</v>
      </c>
    </row>
    <row r="66" spans="1:15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1">
        <f t="shared" ca="1" si="20"/>
        <v>0</v>
      </c>
      <c r="O66" s="22">
        <f t="shared" ca="1" si="14"/>
        <v>0</v>
      </c>
    </row>
    <row r="67" spans="1:15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2">
        <f t="shared" ca="1" si="11"/>
        <v>4950545.08</v>
      </c>
      <c r="F67" s="21">
        <f t="shared" ca="1" si="18"/>
        <v>0</v>
      </c>
      <c r="G67" s="21">
        <f t="shared" ca="1" si="18"/>
        <v>0</v>
      </c>
      <c r="H67" s="22">
        <f t="shared" ca="1" si="12"/>
        <v>4950545.08</v>
      </c>
      <c r="I67" s="21">
        <f t="shared" ca="1" si="19"/>
        <v>667664.51</v>
      </c>
      <c r="J67" s="21">
        <f t="shared" ca="1" si="19"/>
        <v>4282880.57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1">
        <f t="shared" ca="1" si="20"/>
        <v>0</v>
      </c>
      <c r="O67" s="22">
        <f t="shared" ca="1" si="14"/>
        <v>4950545.08</v>
      </c>
    </row>
    <row r="68" spans="1:15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2">
        <f t="shared" ca="1" si="11"/>
        <v>428056657</v>
      </c>
      <c r="F68" s="21">
        <f t="shared" ca="1" si="18"/>
        <v>0</v>
      </c>
      <c r="G68" s="21">
        <f t="shared" ca="1" si="18"/>
        <v>0</v>
      </c>
      <c r="H68" s="22">
        <f t="shared" ca="1" si="12"/>
        <v>428056657</v>
      </c>
      <c r="I68" s="21">
        <f t="shared" ca="1" si="19"/>
        <v>0</v>
      </c>
      <c r="J68" s="21">
        <f t="shared" ca="1" si="19"/>
        <v>428056657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1">
        <f t="shared" ca="1" si="20"/>
        <v>0</v>
      </c>
      <c r="O68" s="22">
        <f t="shared" ca="1" si="14"/>
        <v>428056657</v>
      </c>
    </row>
    <row r="69" spans="1:15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2">
        <f t="shared" ca="1" si="11"/>
        <v>6375901.7100000009</v>
      </c>
      <c r="F69" s="21">
        <f t="shared" ca="1" si="18"/>
        <v>0</v>
      </c>
      <c r="G69" s="21">
        <f t="shared" ca="1" si="18"/>
        <v>0</v>
      </c>
      <c r="H69" s="22">
        <f t="shared" ca="1" si="12"/>
        <v>6375901.7100000009</v>
      </c>
      <c r="I69" s="21">
        <f t="shared" ca="1" si="19"/>
        <v>179004.51000000004</v>
      </c>
      <c r="J69" s="21">
        <f t="shared" ca="1" si="19"/>
        <v>6196897.2000000011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1">
        <f t="shared" ca="1" si="20"/>
        <v>0</v>
      </c>
      <c r="O69" s="22">
        <f t="shared" ca="1" si="14"/>
        <v>6375901.7100000009</v>
      </c>
    </row>
    <row r="70" spans="1:15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2">
        <f t="shared" ca="1" si="11"/>
        <v>1000498232.6200106</v>
      </c>
      <c r="F70" s="21">
        <f t="shared" ca="1" si="18"/>
        <v>0</v>
      </c>
      <c r="G70" s="21">
        <f t="shared" ca="1" si="18"/>
        <v>0</v>
      </c>
      <c r="H70" s="22">
        <f t="shared" ca="1" si="12"/>
        <v>33596142.599999957</v>
      </c>
      <c r="I70" s="21">
        <f t="shared" ca="1" si="19"/>
        <v>219237.21000000002</v>
      </c>
      <c r="J70" s="21">
        <f t="shared" ca="1" si="19"/>
        <v>33376905.38999996</v>
      </c>
      <c r="K70" s="22">
        <f t="shared" ca="1" si="13"/>
        <v>966902090.02001071</v>
      </c>
      <c r="L70" s="21">
        <f t="shared" ca="1" si="20"/>
        <v>619049.54999999981</v>
      </c>
      <c r="M70" s="21">
        <f t="shared" ca="1" si="20"/>
        <v>966283040.47001076</v>
      </c>
      <c r="N70" s="21">
        <f t="shared" ca="1" si="20"/>
        <v>74584.409999999931</v>
      </c>
      <c r="O70" s="22">
        <f t="shared" ca="1" si="14"/>
        <v>1000572817.0300106</v>
      </c>
    </row>
    <row r="71" spans="1:15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6561737.4799999986</v>
      </c>
      <c r="F71" s="21">
        <f t="shared" ca="1" si="18"/>
        <v>0</v>
      </c>
      <c r="G71" s="21">
        <f t="shared" ca="1" si="18"/>
        <v>0</v>
      </c>
      <c r="H71" s="22">
        <f t="shared" ca="1" si="12"/>
        <v>6561737.4799999986</v>
      </c>
      <c r="I71" s="21">
        <f t="shared" ca="1" si="19"/>
        <v>24410.139999999996</v>
      </c>
      <c r="J71" s="21">
        <f t="shared" ca="1" si="19"/>
        <v>6537327.3399999989</v>
      </c>
      <c r="K71" s="22">
        <f t="shared" ca="1" si="13"/>
        <v>0</v>
      </c>
      <c r="L71" s="21">
        <f t="shared" ca="1" si="20"/>
        <v>0</v>
      </c>
      <c r="M71" s="21">
        <f t="shared" ca="1" si="20"/>
        <v>0</v>
      </c>
      <c r="N71" s="21">
        <f t="shared" ca="1" si="20"/>
        <v>0</v>
      </c>
      <c r="O71" s="22">
        <f ca="1">+D71+E71+N71</f>
        <v>6561737.4799999986</v>
      </c>
    </row>
    <row r="72" spans="1:15" ht="13.8" x14ac:dyDescent="0.3">
      <c r="A72" s="64" t="s">
        <v>278</v>
      </c>
      <c r="B72" s="20">
        <v>3018</v>
      </c>
      <c r="C72" s="65" t="s">
        <v>246</v>
      </c>
      <c r="D72" s="21">
        <f t="shared" ca="1" si="21"/>
        <v>0</v>
      </c>
      <c r="E72" s="22">
        <f t="shared" ca="1" si="11"/>
        <v>0</v>
      </c>
      <c r="F72" s="21">
        <f t="shared" ca="1" si="18"/>
        <v>0</v>
      </c>
      <c r="G72" s="21">
        <f t="shared" ca="1" si="18"/>
        <v>0</v>
      </c>
      <c r="H72" s="22">
        <f t="shared" ca="1" si="12"/>
        <v>0</v>
      </c>
      <c r="I72" s="21">
        <f t="shared" ca="1" si="19"/>
        <v>0</v>
      </c>
      <c r="J72" s="21">
        <f t="shared" ca="1" si="19"/>
        <v>0</v>
      </c>
      <c r="K72" s="22">
        <f t="shared" ca="1" si="13"/>
        <v>0</v>
      </c>
      <c r="L72" s="21">
        <f t="shared" ca="1" si="20"/>
        <v>0</v>
      </c>
      <c r="M72" s="21">
        <f t="shared" ca="1" si="20"/>
        <v>0</v>
      </c>
      <c r="N72" s="21">
        <f t="shared" ca="1" si="20"/>
        <v>0</v>
      </c>
      <c r="O72" s="22">
        <f ca="1">+D72+E72+N72</f>
        <v>0</v>
      </c>
    </row>
    <row r="73" spans="1:15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22">SUMIF($C$7:$C$72,"HD",D$7:D$72)</f>
        <v>7481726.7204761915</v>
      </c>
      <c r="E73" s="56">
        <f t="shared" ca="1" si="22"/>
        <v>23096067614.040676</v>
      </c>
      <c r="F73" s="56">
        <f t="shared" ca="1" si="22"/>
        <v>473141.0099993801</v>
      </c>
      <c r="G73" s="56">
        <f t="shared" ca="1" si="22"/>
        <v>245577.26000000004</v>
      </c>
      <c r="H73" s="56">
        <f t="shared" ca="1" si="22"/>
        <v>7314509835.2658854</v>
      </c>
      <c r="I73" s="56">
        <f t="shared" ca="1" si="22"/>
        <v>400690593.04681343</v>
      </c>
      <c r="J73" s="56">
        <f t="shared" ca="1" si="22"/>
        <v>6913819242.2190723</v>
      </c>
      <c r="K73" s="56">
        <f t="shared" ca="1" si="22"/>
        <v>15780839060.504787</v>
      </c>
      <c r="L73" s="56">
        <f t="shared" ca="1" si="22"/>
        <v>1311727056.1411431</v>
      </c>
      <c r="M73" s="56">
        <f t="shared" ca="1" si="22"/>
        <v>14469112004.363646</v>
      </c>
      <c r="N73" s="56">
        <f t="shared" ca="1" si="22"/>
        <v>119124160.94780383</v>
      </c>
      <c r="O73" s="22">
        <f ca="1">+D73+E73+N73</f>
        <v>23222673501.708958</v>
      </c>
    </row>
    <row r="74" spans="1:15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23">SUMIF($C$7:$C$72,"H",D$7:D$72)+SUMIF($C$7:$C$72,"E",D$7:D$72)</f>
        <v>363.48571428571427</v>
      </c>
      <c r="E74" s="56">
        <f t="shared" ca="1" si="23"/>
        <v>2142644985.7855105</v>
      </c>
      <c r="F74" s="56">
        <f t="shared" ca="1" si="23"/>
        <v>0</v>
      </c>
      <c r="G74" s="56">
        <f t="shared" ca="1" si="23"/>
        <v>1350</v>
      </c>
      <c r="H74" s="56">
        <f t="shared" ca="1" si="23"/>
        <v>951900639.16999984</v>
      </c>
      <c r="I74" s="56">
        <f t="shared" ca="1" si="23"/>
        <v>5050173.0599999996</v>
      </c>
      <c r="J74" s="56">
        <f t="shared" ca="1" si="23"/>
        <v>946850466.1099999</v>
      </c>
      <c r="K74" s="56">
        <f t="shared" ca="1" si="23"/>
        <v>1190742996.6155107</v>
      </c>
      <c r="L74" s="56">
        <f t="shared" ca="1" si="23"/>
        <v>14728143.57</v>
      </c>
      <c r="M74" s="56">
        <f t="shared" ca="1" si="23"/>
        <v>1176014853.0455108</v>
      </c>
      <c r="N74" s="56">
        <f t="shared" ca="1" si="23"/>
        <v>16174383.270000001</v>
      </c>
      <c r="O74" s="22">
        <f ca="1">+D74+E74+N74</f>
        <v>2158819732.541225</v>
      </c>
    </row>
    <row r="75" spans="1:15" ht="13.8" x14ac:dyDescent="0.3">
      <c r="A75" s="66" t="s">
        <v>286</v>
      </c>
      <c r="B75" s="55">
        <v>9003</v>
      </c>
      <c r="C75" s="65" t="s">
        <v>287</v>
      </c>
      <c r="D75" s="56">
        <f ca="1">D73+D74</f>
        <v>7482090.2061904771</v>
      </c>
      <c r="E75" s="56">
        <f t="shared" ref="E75:N75" ca="1" si="24">E73+E74</f>
        <v>25238712599.826187</v>
      </c>
      <c r="F75" s="56">
        <f t="shared" ca="1" si="24"/>
        <v>473141.0099993801</v>
      </c>
      <c r="G75" s="56">
        <f t="shared" ca="1" si="24"/>
        <v>246927.26000000004</v>
      </c>
      <c r="H75" s="56">
        <f t="shared" ca="1" si="24"/>
        <v>8266410474.4358854</v>
      </c>
      <c r="I75" s="56">
        <f t="shared" ca="1" si="24"/>
        <v>405740766.10681343</v>
      </c>
      <c r="J75" s="56">
        <f t="shared" ca="1" si="24"/>
        <v>7860669708.329072</v>
      </c>
      <c r="K75" s="56">
        <f t="shared" ca="1" si="24"/>
        <v>16971582057.120298</v>
      </c>
      <c r="L75" s="56">
        <f t="shared" ca="1" si="24"/>
        <v>1326455199.711143</v>
      </c>
      <c r="M75" s="56">
        <f t="shared" ca="1" si="24"/>
        <v>15645126857.409157</v>
      </c>
      <c r="N75" s="56">
        <f t="shared" ca="1" si="24"/>
        <v>135298544.21780384</v>
      </c>
      <c r="O75" s="22">
        <f ca="1">+D75+E75+N75</f>
        <v>25381493234.250183</v>
      </c>
    </row>
  </sheetData>
  <mergeCells count="1">
    <mergeCell ref="E2:G2"/>
  </mergeCells>
  <dataValidations count="1">
    <dataValidation type="list" allowBlank="1" showInputMessage="1" showErrorMessage="1" sqref="B2" xr:uid="{8C967D38-CC91-4A72-845B-5479E48112F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0954-D56D-40BF-A7F5-169E975EA8F2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320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717</v>
      </c>
      <c r="E5" s="10">
        <v>737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30</v>
      </c>
      <c r="E6" s="7" t="s">
        <v>31</v>
      </c>
      <c r="F6" s="69" t="s">
        <v>321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284341389.96000004</v>
      </c>
      <c r="E8" s="21">
        <f t="shared" ca="1" si="0"/>
        <v>0</v>
      </c>
      <c r="F8" s="22">
        <f t="shared" ca="1" si="1"/>
        <v>284341389.96000004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6237780.5499999989</v>
      </c>
      <c r="E9" s="21">
        <f t="shared" ca="1" si="0"/>
        <v>0</v>
      </c>
      <c r="F9" s="22">
        <f t="shared" ca="1" si="1"/>
        <v>6237780.5499999989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174220182.64000005</v>
      </c>
      <c r="E10" s="21">
        <f t="shared" ca="1" si="0"/>
        <v>0</v>
      </c>
      <c r="F10" s="22">
        <f t="shared" ca="1" si="1"/>
        <v>174220182.64000005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68876016.838100001</v>
      </c>
      <c r="E11" s="21">
        <f t="shared" ca="1" si="0"/>
        <v>0</v>
      </c>
      <c r="F11" s="22">
        <f t="shared" ca="1" si="1"/>
        <v>68876016.838100001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845686.05</v>
      </c>
      <c r="E13" s="21">
        <f t="shared" ca="1" si="0"/>
        <v>0</v>
      </c>
      <c r="F13" s="22">
        <f t="shared" ca="1" si="1"/>
        <v>845686.05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3791868.55</v>
      </c>
      <c r="E14" s="21">
        <f t="shared" ca="1" si="0"/>
        <v>0</v>
      </c>
      <c r="F14" s="22">
        <f t="shared" ca="1" si="1"/>
        <v>3791868.55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2091339.35</v>
      </c>
      <c r="E17" s="21">
        <f t="shared" ca="1" si="0"/>
        <v>0</v>
      </c>
      <c r="F17" s="22">
        <f t="shared" ca="1" si="1"/>
        <v>2091339.35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2068.9</v>
      </c>
      <c r="E18" s="21">
        <f t="shared" ca="1" si="0"/>
        <v>0</v>
      </c>
      <c r="F18" s="22">
        <f t="shared" ca="1" si="1"/>
        <v>2068.9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7870698.7199999997</v>
      </c>
      <c r="E20" s="21">
        <f t="shared" ca="1" si="0"/>
        <v>0</v>
      </c>
      <c r="F20" s="22">
        <f t="shared" ca="1" si="1"/>
        <v>7870698.7199999997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57784530.119999997</v>
      </c>
      <c r="E21" s="21">
        <f t="shared" ca="1" si="0"/>
        <v>0</v>
      </c>
      <c r="F21" s="22">
        <f t="shared" ca="1" si="1"/>
        <v>57784530.119999997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544318825.84000146</v>
      </c>
      <c r="E22" s="21">
        <f t="shared" ca="1" si="0"/>
        <v>0</v>
      </c>
      <c r="F22" s="22">
        <f t="shared" ca="1" si="1"/>
        <v>544318825.84000146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7623192.1200000029</v>
      </c>
      <c r="E23" s="21">
        <f t="shared" ca="1" si="2"/>
        <v>0</v>
      </c>
      <c r="F23" s="22">
        <f ca="1">+SUM(D23:E23)</f>
        <v>7623192.1200000029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33655060.800000101</v>
      </c>
      <c r="E24" s="21">
        <f t="shared" ca="1" si="2"/>
        <v>0</v>
      </c>
      <c r="F24" s="22">
        <f ca="1">+SUM(D24:E24)</f>
        <v>33655060.800000101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145359.02000000002</v>
      </c>
      <c r="E25" s="21">
        <f t="shared" ca="1" si="2"/>
        <v>0</v>
      </c>
      <c r="F25" s="22">
        <f t="shared" ref="F25:F44" ca="1" si="3">+SUM(D25:E25)</f>
        <v>145359.02000000002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8217812.9990161723</v>
      </c>
      <c r="E26" s="21">
        <f t="shared" ca="1" si="2"/>
        <v>0</v>
      </c>
      <c r="F26" s="22">
        <f t="shared" ca="1" si="3"/>
        <v>8217812.9990161723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6538992.0700000003</v>
      </c>
      <c r="E27" s="21">
        <f t="shared" ca="1" si="2"/>
        <v>0</v>
      </c>
      <c r="F27" s="22">
        <f t="shared" ca="1" si="3"/>
        <v>6538992.0700000003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244829.88</v>
      </c>
      <c r="E28" s="21">
        <f t="shared" ca="1" si="2"/>
        <v>0</v>
      </c>
      <c r="F28" s="22">
        <f t="shared" ca="1" si="3"/>
        <v>244829.88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9762998.0700000003</v>
      </c>
      <c r="E29" s="21">
        <f t="shared" ca="1" si="2"/>
        <v>0</v>
      </c>
      <c r="F29" s="22">
        <f t="shared" ca="1" si="3"/>
        <v>9762998.0700000003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51259546.899999768</v>
      </c>
      <c r="E30" s="21">
        <f t="shared" ca="1" si="2"/>
        <v>0</v>
      </c>
      <c r="F30" s="22">
        <f t="shared" ca="1" si="3"/>
        <v>51259546.899999768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72285215.489999995</v>
      </c>
      <c r="E31" s="21">
        <f t="shared" ca="1" si="2"/>
        <v>0</v>
      </c>
      <c r="F31" s="22">
        <f t="shared" ca="1" si="3"/>
        <v>72285215.489999995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18182544.370000053</v>
      </c>
      <c r="E32" s="21">
        <f t="shared" ca="1" si="2"/>
        <v>0</v>
      </c>
      <c r="F32" s="22">
        <f t="shared" ca="1" si="3"/>
        <v>18182544.370000053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2286573.7099999976</v>
      </c>
      <c r="E33" s="21">
        <f t="shared" ca="1" si="2"/>
        <v>0</v>
      </c>
      <c r="F33" s="22">
        <f t="shared" ca="1" si="3"/>
        <v>2286573.7099999976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1063754.2199999997</v>
      </c>
      <c r="E34" s="21">
        <f t="shared" ca="1" si="2"/>
        <v>0</v>
      </c>
      <c r="F34" s="22">
        <f t="shared" ca="1" si="3"/>
        <v>1063754.2199999997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500462</v>
      </c>
      <c r="E35" s="21">
        <f t="shared" ca="1" si="2"/>
        <v>0</v>
      </c>
      <c r="F35" s="22">
        <f t="shared" ca="1" si="3"/>
        <v>500462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4192723.53</v>
      </c>
      <c r="E37" s="21">
        <f t="shared" ca="1" si="2"/>
        <v>0</v>
      </c>
      <c r="F37" s="22">
        <f t="shared" ca="1" si="3"/>
        <v>4192723.53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357687.27</v>
      </c>
      <c r="E38" s="21">
        <f t="shared" ca="1" si="2"/>
        <v>0</v>
      </c>
      <c r="F38" s="22">
        <f t="shared" ca="1" si="3"/>
        <v>357687.27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4435250.47</v>
      </c>
      <c r="E39" s="21">
        <f t="shared" ca="1" si="4"/>
        <v>0</v>
      </c>
      <c r="F39" s="22">
        <f t="shared" ca="1" si="3"/>
        <v>4435250.47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2213082.2000000002</v>
      </c>
      <c r="E40" s="21">
        <f t="shared" ca="1" si="4"/>
        <v>0</v>
      </c>
      <c r="F40" s="22">
        <f t="shared" ca="1" si="3"/>
        <v>2213082.2000000002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29694789.750000048</v>
      </c>
      <c r="E41" s="21">
        <f t="shared" ca="1" si="4"/>
        <v>0</v>
      </c>
      <c r="F41" s="22">
        <f t="shared" ref="F41" ca="1" si="5">+SUM(D41:E41)</f>
        <v>29694789.750000048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97452.96</v>
      </c>
      <c r="E42" s="21">
        <f t="shared" ca="1" si="4"/>
        <v>0</v>
      </c>
      <c r="F42" s="22">
        <f t="shared" ca="1" si="3"/>
        <v>97452.96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22404.719999999998</v>
      </c>
      <c r="E44" s="21">
        <f t="shared" ca="1" si="4"/>
        <v>0</v>
      </c>
      <c r="F44" s="22">
        <f t="shared" ca="1" si="3"/>
        <v>22404.719999999998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-6929.2199999999966</v>
      </c>
      <c r="E48" s="21">
        <f t="shared" ca="1" si="4"/>
        <v>0</v>
      </c>
      <c r="F48" s="22">
        <f t="shared" ca="1" si="6"/>
        <v>-6929.2199999999966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9192230.2400000002</v>
      </c>
      <c r="E49" s="21">
        <f t="shared" ca="1" si="4"/>
        <v>0</v>
      </c>
      <c r="F49" s="22">
        <f t="shared" ref="F49" ca="1" si="7">+SUM(D49:E49)</f>
        <v>9192230.2400000002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1412345421.0871181</v>
      </c>
      <c r="E73" s="56">
        <f ca="1">SUMIF($C$7:$C$72,"HD",E$7:E$72)</f>
        <v>0</v>
      </c>
      <c r="F73" s="56">
        <f ca="1">SUMIF($C$7:$C$72,"HD",F$7:F$72)</f>
        <v>1412345421.0871181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1412345421.0871181</v>
      </c>
      <c r="E75" s="56">
        <f ca="1">E73+E74</f>
        <v>0</v>
      </c>
      <c r="F75" s="56">
        <f ca="1">F73+F74</f>
        <v>1412345421.0871181</v>
      </c>
    </row>
  </sheetData>
  <mergeCells count="1">
    <mergeCell ref="E2:G2"/>
  </mergeCells>
  <dataValidations count="1">
    <dataValidation type="list" allowBlank="1" showInputMessage="1" showErrorMessage="1" sqref="B2" xr:uid="{BBDF7169-1A60-4CEF-A9AD-EE78D432C9E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F1F3-2F3E-4A77-8FFC-19EA444DF916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322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717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284341389.96000004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6237780.5499999989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174220182.64000005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68876016.838100001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845686.05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3791868.55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2091339.35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2068.9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7870698.7199999997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57784530.119999997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544318825.84000146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7623192.1200000029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33655060.800000101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145359.02000000002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8217812.9990161723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6538992.0700000003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244829.88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9762998.0700000003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51259546.899999768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72285215.489999995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18182544.370000053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2286573.7099999976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1063754.2199999997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500462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4192723.53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357687.27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4435250.47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2213082.2000000002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29694789.750000048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97452.96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22404.719999999998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-6929.2199999999966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9192230.2400000002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1412345421.0871181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1412345421.0871181</v>
      </c>
    </row>
  </sheetData>
  <mergeCells count="1">
    <mergeCell ref="E2:G2"/>
  </mergeCells>
  <dataValidations count="1">
    <dataValidation type="list" allowBlank="1" showInputMessage="1" showErrorMessage="1" sqref="B2" xr:uid="{D64C16B9-61DA-4C23-8AB3-8C1345A8DF0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C51D5-DC5E-46CE-AD73-C9612CCFAEFC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713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33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</row>
  </sheetData>
  <mergeCells count="1">
    <mergeCell ref="E2:G2"/>
  </mergeCells>
  <dataValidations count="1">
    <dataValidation type="list" allowBlank="1" showInputMessage="1" showErrorMessage="1" sqref="B2" xr:uid="{731AB7B1-6590-4A9B-8EFB-A23F05F773E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47E8-5F76-4777-9891-81A1DE98DB30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727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137468.46999999881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155291669.44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165895202.84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442160253.31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763484594.05999994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763484594.05999994</v>
      </c>
    </row>
  </sheetData>
  <mergeCells count="1">
    <mergeCell ref="E2:G2"/>
  </mergeCells>
  <dataValidations count="1">
    <dataValidation type="list" allowBlank="1" showInputMessage="1" showErrorMessage="1" sqref="B2" xr:uid="{7DC142D9-6156-43B5-8835-6C8477CBA50D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222A-A3BA-4BEE-ACA6-ACEB6C3D478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8" width="9.8867187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324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712</v>
      </c>
      <c r="E5" s="10">
        <v>738</v>
      </c>
      <c r="F5" s="10">
        <v>739</v>
      </c>
      <c r="G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37</v>
      </c>
      <c r="E6" s="7" t="s">
        <v>38</v>
      </c>
      <c r="F6" s="7" t="s">
        <v>39</v>
      </c>
      <c r="G6" s="69" t="s">
        <v>325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F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2">
        <f t="shared" ref="G7:G22" ca="1" si="1">+SUM(D7:F7)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3447328.5</v>
      </c>
      <c r="E8" s="21">
        <f t="shared" ca="1" si="0"/>
        <v>0</v>
      </c>
      <c r="F8" s="21">
        <f t="shared" ca="1" si="0"/>
        <v>0</v>
      </c>
      <c r="G8" s="22">
        <f t="shared" ca="1" si="1"/>
        <v>3447328.5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15688303.280000001</v>
      </c>
      <c r="E9" s="21">
        <f t="shared" ca="1" si="0"/>
        <v>0</v>
      </c>
      <c r="F9" s="21">
        <f t="shared" ca="1" si="0"/>
        <v>0</v>
      </c>
      <c r="G9" s="22">
        <f t="shared" ca="1" si="1"/>
        <v>15688303.280000001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276211093.18000001</v>
      </c>
      <c r="E10" s="21">
        <f t="shared" ca="1" si="0"/>
        <v>0</v>
      </c>
      <c r="F10" s="21">
        <f t="shared" ca="1" si="0"/>
        <v>0</v>
      </c>
      <c r="G10" s="22">
        <f t="shared" ca="1" si="1"/>
        <v>276211093.18000001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4068829.86</v>
      </c>
      <c r="E13" s="21">
        <f t="shared" ca="1" si="0"/>
        <v>0</v>
      </c>
      <c r="F13" s="21">
        <f t="shared" ca="1" si="0"/>
        <v>0</v>
      </c>
      <c r="G13" s="22">
        <f t="shared" ca="1" si="1"/>
        <v>4068829.86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816835.57000000007</v>
      </c>
      <c r="E14" s="21">
        <f t="shared" ca="1" si="0"/>
        <v>0</v>
      </c>
      <c r="F14" s="21">
        <f t="shared" ca="1" si="0"/>
        <v>0</v>
      </c>
      <c r="G14" s="22">
        <f t="shared" ca="1" si="1"/>
        <v>816835.57000000007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2">
        <f t="shared" ca="1" si="1"/>
        <v>0</v>
      </c>
    </row>
    <row r="17" spans="1:7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2093337</v>
      </c>
      <c r="E17" s="21">
        <f t="shared" ca="1" si="0"/>
        <v>0</v>
      </c>
      <c r="F17" s="21">
        <f t="shared" ca="1" si="0"/>
        <v>0</v>
      </c>
      <c r="G17" s="22">
        <f t="shared" ca="1" si="1"/>
        <v>2093337</v>
      </c>
    </row>
    <row r="18" spans="1:7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2">
        <f t="shared" ca="1" si="1"/>
        <v>0</v>
      </c>
    </row>
    <row r="19" spans="1:7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2">
        <f t="shared" ca="1" si="1"/>
        <v>0</v>
      </c>
    </row>
    <row r="20" spans="1:7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1798261.5799999998</v>
      </c>
      <c r="E20" s="21">
        <f t="shared" ca="1" si="0"/>
        <v>0</v>
      </c>
      <c r="F20" s="21">
        <f t="shared" ca="1" si="0"/>
        <v>0</v>
      </c>
      <c r="G20" s="22">
        <f t="shared" ca="1" si="1"/>
        <v>1798261.5799999998</v>
      </c>
    </row>
    <row r="21" spans="1:7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2">
        <f t="shared" ca="1" si="1"/>
        <v>0</v>
      </c>
    </row>
    <row r="22" spans="1:7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290908862.75</v>
      </c>
      <c r="E22" s="21">
        <f t="shared" ca="1" si="0"/>
        <v>0</v>
      </c>
      <c r="F22" s="21">
        <f t="shared" ca="1" si="0"/>
        <v>0</v>
      </c>
      <c r="G22" s="22">
        <f t="shared" ca="1" si="1"/>
        <v>290908862.75</v>
      </c>
    </row>
    <row r="23" spans="1:7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F38" ca="1" si="2">IFERROR(INDIRECT("'"&amp;$B$2&amp;"'!"&amp;ADDRESS(MATCH($B23,INDIRECT("'"&amp;$B$2&amp;"'!$B$1:$B$1095"),0),MATCH(D$5,INDIRECT("'"&amp;$B$2&amp;"'!5:5"),0))),0)</f>
        <v>2706791.51</v>
      </c>
      <c r="E23" s="21">
        <f t="shared" ca="1" si="2"/>
        <v>0</v>
      </c>
      <c r="F23" s="21">
        <f t="shared" ca="1" si="2"/>
        <v>0</v>
      </c>
      <c r="G23" s="22">
        <f ca="1">+SUM(D23:F23)</f>
        <v>2706791.51</v>
      </c>
    </row>
    <row r="24" spans="1:7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31973.94</v>
      </c>
      <c r="E24" s="21">
        <f t="shared" ca="1" si="2"/>
        <v>0</v>
      </c>
      <c r="F24" s="21">
        <f t="shared" ca="1" si="2"/>
        <v>0</v>
      </c>
      <c r="G24" s="22">
        <f ca="1">+SUM(D24:F24)</f>
        <v>31973.94</v>
      </c>
    </row>
    <row r="25" spans="1:7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2">
        <f t="shared" ref="G25:G44" ca="1" si="3">+SUM(D25:F25)</f>
        <v>0</v>
      </c>
    </row>
    <row r="26" spans="1:7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306212.59353700001</v>
      </c>
      <c r="E26" s="21">
        <f t="shared" ca="1" si="2"/>
        <v>0</v>
      </c>
      <c r="F26" s="21">
        <f t="shared" ca="1" si="2"/>
        <v>0</v>
      </c>
      <c r="G26" s="22">
        <f t="shared" ca="1" si="3"/>
        <v>306212.59353700001</v>
      </c>
    </row>
    <row r="27" spans="1:7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2">
        <f t="shared" ca="1" si="3"/>
        <v>0</v>
      </c>
    </row>
    <row r="28" spans="1:7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2">
        <f t="shared" ca="1" si="3"/>
        <v>0</v>
      </c>
    </row>
    <row r="29" spans="1:7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2">
        <f t="shared" ca="1" si="3"/>
        <v>0</v>
      </c>
    </row>
    <row r="30" spans="1:7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390278.38</v>
      </c>
      <c r="E30" s="21">
        <f t="shared" ca="1" si="2"/>
        <v>0</v>
      </c>
      <c r="F30" s="21">
        <f t="shared" ca="1" si="2"/>
        <v>0</v>
      </c>
      <c r="G30" s="22">
        <f t="shared" ca="1" si="3"/>
        <v>390278.38</v>
      </c>
    </row>
    <row r="31" spans="1:7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952355.58915000001</v>
      </c>
      <c r="E31" s="21">
        <f t="shared" ca="1" si="2"/>
        <v>0</v>
      </c>
      <c r="F31" s="21">
        <f t="shared" ca="1" si="2"/>
        <v>0</v>
      </c>
      <c r="G31" s="22">
        <f t="shared" ca="1" si="3"/>
        <v>952355.58915000001</v>
      </c>
    </row>
    <row r="32" spans="1:7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38558200.860000104</v>
      </c>
      <c r="E32" s="21">
        <f t="shared" ca="1" si="2"/>
        <v>0</v>
      </c>
      <c r="F32" s="21">
        <f t="shared" ca="1" si="2"/>
        <v>0</v>
      </c>
      <c r="G32" s="22">
        <f t="shared" ca="1" si="3"/>
        <v>38558200.860000104</v>
      </c>
    </row>
    <row r="33" spans="1:7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16644.150000000001</v>
      </c>
      <c r="E33" s="21">
        <f t="shared" ca="1" si="2"/>
        <v>0</v>
      </c>
      <c r="F33" s="21">
        <f t="shared" ca="1" si="2"/>
        <v>0</v>
      </c>
      <c r="G33" s="22">
        <f t="shared" ca="1" si="3"/>
        <v>16644.150000000001</v>
      </c>
    </row>
    <row r="34" spans="1:7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340304.14</v>
      </c>
      <c r="E34" s="21">
        <f t="shared" ca="1" si="2"/>
        <v>0</v>
      </c>
      <c r="F34" s="21">
        <f t="shared" ca="1" si="2"/>
        <v>0</v>
      </c>
      <c r="G34" s="22">
        <f t="shared" ca="1" si="3"/>
        <v>340304.14</v>
      </c>
    </row>
    <row r="35" spans="1:7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5717764</v>
      </c>
      <c r="E35" s="21">
        <f t="shared" ca="1" si="2"/>
        <v>0</v>
      </c>
      <c r="F35" s="21">
        <f t="shared" ca="1" si="2"/>
        <v>0</v>
      </c>
      <c r="G35" s="22">
        <f t="shared" ca="1" si="3"/>
        <v>5717764</v>
      </c>
    </row>
    <row r="36" spans="1:7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834071417.04999995</v>
      </c>
      <c r="E36" s="21">
        <f t="shared" ca="1" si="2"/>
        <v>0</v>
      </c>
      <c r="F36" s="21">
        <f t="shared" ca="1" si="2"/>
        <v>0</v>
      </c>
      <c r="G36" s="22">
        <f t="shared" ca="1" si="3"/>
        <v>834071417.04999995</v>
      </c>
    </row>
    <row r="37" spans="1:7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1691373.11</v>
      </c>
      <c r="E37" s="21">
        <f t="shared" ca="1" si="2"/>
        <v>0</v>
      </c>
      <c r="F37" s="21">
        <f t="shared" ca="1" si="2"/>
        <v>0</v>
      </c>
      <c r="G37" s="22">
        <f t="shared" ca="1" si="3"/>
        <v>1691373.11</v>
      </c>
    </row>
    <row r="38" spans="1:7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2">
        <f t="shared" ca="1" si="3"/>
        <v>0</v>
      </c>
    </row>
    <row r="39" spans="1:7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F54" ca="1" si="4">IFERROR(INDIRECT("'"&amp;$B$2&amp;"'!"&amp;ADDRESS(MATCH($B39,INDIRECT("'"&amp;$B$2&amp;"'!$B$1:$B$1095"),0),MATCH(D$5,INDIRECT("'"&amp;$B$2&amp;"'!5:5"),0))),0)</f>
        <v>107444.926893</v>
      </c>
      <c r="E39" s="21">
        <f t="shared" ca="1" si="4"/>
        <v>0</v>
      </c>
      <c r="F39" s="21">
        <f t="shared" ca="1" si="4"/>
        <v>0</v>
      </c>
      <c r="G39" s="22">
        <f t="shared" ca="1" si="3"/>
        <v>107444.926893</v>
      </c>
    </row>
    <row r="40" spans="1:7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2">
        <f t="shared" ca="1" si="3"/>
        <v>0</v>
      </c>
    </row>
    <row r="41" spans="1:7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85360.36</v>
      </c>
      <c r="E41" s="21">
        <f t="shared" ca="1" si="4"/>
        <v>0</v>
      </c>
      <c r="F41" s="21">
        <f t="shared" ca="1" si="4"/>
        <v>0</v>
      </c>
      <c r="G41" s="22">
        <f t="shared" ca="1" si="3"/>
        <v>85360.36</v>
      </c>
    </row>
    <row r="42" spans="1:7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2">
        <f t="shared" ca="1" si="3"/>
        <v>0</v>
      </c>
    </row>
    <row r="43" spans="1:7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2">
        <f t="shared" ca="1" si="3"/>
        <v>0</v>
      </c>
    </row>
    <row r="44" spans="1:7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2">
        <f t="shared" ca="1" si="3"/>
        <v>0</v>
      </c>
    </row>
    <row r="45" spans="1:7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2">
        <f t="shared" ref="G45:G57" ca="1" si="5">+SUM(D45:F45)</f>
        <v>0</v>
      </c>
    </row>
    <row r="46" spans="1:7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2">
        <f t="shared" ca="1" si="5"/>
        <v>0</v>
      </c>
    </row>
    <row r="47" spans="1:7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2">
        <f t="shared" ca="1" si="5"/>
        <v>0</v>
      </c>
    </row>
    <row r="48" spans="1:7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2">
        <f t="shared" ca="1" si="5"/>
        <v>0</v>
      </c>
    </row>
    <row r="49" spans="1:7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2">
        <f t="shared" ref="G49" ca="1" si="6">+SUM(D49:F49)</f>
        <v>0</v>
      </c>
    </row>
    <row r="50" spans="1:7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2">
        <f t="shared" ref="G50:G52" ca="1" si="7">+SUM(D50:F50)</f>
        <v>0</v>
      </c>
    </row>
    <row r="51" spans="1:7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2">
        <f t="shared" ca="1" si="7"/>
        <v>0</v>
      </c>
    </row>
    <row r="52" spans="1:7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2">
        <f t="shared" ca="1" si="7"/>
        <v>0</v>
      </c>
    </row>
    <row r="53" spans="1:7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2">
        <f t="shared" ca="1" si="5"/>
        <v>0</v>
      </c>
    </row>
    <row r="54" spans="1:7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2">
        <f t="shared" ca="1" si="5"/>
        <v>0</v>
      </c>
    </row>
    <row r="55" spans="1:7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F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2">
        <f t="shared" ca="1" si="5"/>
        <v>0</v>
      </c>
    </row>
    <row r="56" spans="1:7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2">
        <f t="shared" ca="1" si="5"/>
        <v>0</v>
      </c>
    </row>
    <row r="57" spans="1:7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2">
        <f t="shared" ca="1" si="5"/>
        <v>0</v>
      </c>
    </row>
    <row r="58" spans="1:7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2">
        <f t="shared" ref="G58" ca="1" si="9">+SUM(D58:F58)</f>
        <v>0</v>
      </c>
    </row>
    <row r="59" spans="1:7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2">
        <f t="shared" ref="G59:G72" ca="1" si="10">+SUM(D59:F59)</f>
        <v>0</v>
      </c>
    </row>
    <row r="60" spans="1:7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2">
        <f t="shared" ca="1" si="10"/>
        <v>0</v>
      </c>
    </row>
    <row r="61" spans="1:7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2">
        <f t="shared" ca="1" si="10"/>
        <v>0</v>
      </c>
    </row>
    <row r="62" spans="1:7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2">
        <f t="shared" ca="1" si="10"/>
        <v>0</v>
      </c>
    </row>
    <row r="63" spans="1:7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2">
        <f t="shared" ca="1" si="10"/>
        <v>0</v>
      </c>
    </row>
    <row r="64" spans="1:7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2">
        <f t="shared" ca="1" si="10"/>
        <v>0</v>
      </c>
    </row>
    <row r="65" spans="1:7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2">
        <f t="shared" ca="1" si="10"/>
        <v>0</v>
      </c>
    </row>
    <row r="66" spans="1:7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2">
        <f t="shared" ca="1" si="10"/>
        <v>0</v>
      </c>
    </row>
    <row r="67" spans="1:7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2">
        <f t="shared" ca="1" si="10"/>
        <v>0</v>
      </c>
    </row>
    <row r="68" spans="1:7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2">
        <f t="shared" ca="1" si="10"/>
        <v>0</v>
      </c>
    </row>
    <row r="69" spans="1:7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2">
        <f t="shared" ca="1" si="10"/>
        <v>0</v>
      </c>
    </row>
    <row r="70" spans="1:7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2">
        <f t="shared" ca="1" si="10"/>
        <v>0</v>
      </c>
    </row>
    <row r="71" spans="1:7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1">
        <f t="shared" ca="1" si="8"/>
        <v>0</v>
      </c>
      <c r="G71" s="22">
        <f t="shared" ca="1" si="10"/>
        <v>0</v>
      </c>
    </row>
    <row r="72" spans="1:7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1">
        <f t="shared" ca="1" si="8"/>
        <v>0</v>
      </c>
      <c r="G72" s="22">
        <f t="shared" ca="1" si="10"/>
        <v>0</v>
      </c>
    </row>
    <row r="73" spans="1:7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1480008972.3295798</v>
      </c>
      <c r="E73" s="56">
        <f ca="1">SUMIF($C$7:$C$72,"HD",E$7:E$72)</f>
        <v>0</v>
      </c>
      <c r="F73" s="56">
        <f ca="1">SUMIF($C$7:$C$72,"HD",F$7:F$72)</f>
        <v>0</v>
      </c>
      <c r="G73" s="56">
        <f ca="1">SUMIF($C$7:$C$72,"HD",G$7:G$72)</f>
        <v>1480008972.3295798</v>
      </c>
    </row>
    <row r="74" spans="1:7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</row>
    <row r="75" spans="1:7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1480008972.3295798</v>
      </c>
      <c r="E75" s="56">
        <f ca="1">E73+E74</f>
        <v>0</v>
      </c>
      <c r="F75" s="56">
        <f ca="1">F73+F74</f>
        <v>0</v>
      </c>
      <c r="G75" s="56">
        <f ca="1">G73+G74</f>
        <v>1480008972.3295798</v>
      </c>
    </row>
  </sheetData>
  <mergeCells count="1">
    <mergeCell ref="E2:G2"/>
  </mergeCells>
  <dataValidations count="1">
    <dataValidation type="list" allowBlank="1" showInputMessage="1" showErrorMessage="1" sqref="B2" xr:uid="{D517B78D-4105-447D-8F89-97F96C59447D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0343-C061-4B33-A788-7E703E4445D9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710</v>
      </c>
      <c r="E5" s="10">
        <v>711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41</v>
      </c>
      <c r="E6" s="7" t="s">
        <v>42</v>
      </c>
      <c r="F6" s="69" t="s">
        <v>321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9621418.2100000009</v>
      </c>
      <c r="E7" s="21">
        <f t="shared" ca="1" si="0"/>
        <v>0</v>
      </c>
      <c r="F7" s="22">
        <f t="shared" ref="F7:F22" ca="1" si="1">+SUM(D7:E7)</f>
        <v>9621418.2100000009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93167659.959999979</v>
      </c>
      <c r="E8" s="21">
        <f t="shared" ca="1" si="0"/>
        <v>0</v>
      </c>
      <c r="F8" s="22">
        <f t="shared" ca="1" si="1"/>
        <v>93167659.959999979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79299197.030000001</v>
      </c>
      <c r="E9" s="21">
        <f t="shared" ca="1" si="0"/>
        <v>0</v>
      </c>
      <c r="F9" s="22">
        <f t="shared" ca="1" si="1"/>
        <v>79299197.030000001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229808653.40000001</v>
      </c>
      <c r="E10" s="21">
        <f t="shared" ca="1" si="0"/>
        <v>0</v>
      </c>
      <c r="F10" s="22">
        <f t="shared" ca="1" si="1"/>
        <v>229808653.40000001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2606597.8199999998</v>
      </c>
      <c r="E13" s="21">
        <f t="shared" ca="1" si="0"/>
        <v>0</v>
      </c>
      <c r="F13" s="22">
        <f t="shared" ca="1" si="1"/>
        <v>2606597.8199999998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24338818.16</v>
      </c>
      <c r="E14" s="21">
        <f t="shared" ca="1" si="0"/>
        <v>0</v>
      </c>
      <c r="F14" s="22">
        <f t="shared" ca="1" si="1"/>
        <v>24338818.16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26747894</v>
      </c>
      <c r="E17" s="21">
        <f t="shared" ca="1" si="0"/>
        <v>0</v>
      </c>
      <c r="F17" s="22">
        <f t="shared" ca="1" si="1"/>
        <v>26747894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550</v>
      </c>
      <c r="E20" s="21">
        <f t="shared" ca="1" si="0"/>
        <v>0</v>
      </c>
      <c r="F20" s="22">
        <f t="shared" ca="1" si="1"/>
        <v>550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24927.22</v>
      </c>
      <c r="E21" s="21">
        <f t="shared" ca="1" si="0"/>
        <v>0</v>
      </c>
      <c r="F21" s="22">
        <f t="shared" ca="1" si="1"/>
        <v>24927.22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135204685.94999999</v>
      </c>
      <c r="E22" s="21">
        <f t="shared" ca="1" si="0"/>
        <v>0</v>
      </c>
      <c r="F22" s="22">
        <f t="shared" ca="1" si="1"/>
        <v>135204685.94999999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205176264.56</v>
      </c>
      <c r="E23" s="21">
        <f t="shared" ca="1" si="2"/>
        <v>0</v>
      </c>
      <c r="F23" s="22">
        <f ca="1">+SUM(D23:E23)</f>
        <v>205176264.56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10136045.68</v>
      </c>
      <c r="E24" s="21">
        <f t="shared" ca="1" si="2"/>
        <v>0</v>
      </c>
      <c r="F24" s="22">
        <f ca="1">+SUM(D24:E24)</f>
        <v>10136045.68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8480922.7237759754</v>
      </c>
      <c r="E26" s="21">
        <f t="shared" ca="1" si="2"/>
        <v>0</v>
      </c>
      <c r="F26" s="22">
        <f t="shared" ca="1" si="3"/>
        <v>8480922.7237759754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700</v>
      </c>
      <c r="E27" s="21">
        <f t="shared" ca="1" si="2"/>
        <v>18812916.32</v>
      </c>
      <c r="F27" s="22">
        <f t="shared" ca="1" si="3"/>
        <v>18813616.32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391546.02</v>
      </c>
      <c r="E28" s="21">
        <f t="shared" ca="1" si="2"/>
        <v>0</v>
      </c>
      <c r="F28" s="22">
        <f t="shared" ca="1" si="3"/>
        <v>391546.02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5409017.7500000019</v>
      </c>
      <c r="E29" s="21">
        <f t="shared" ca="1" si="2"/>
        <v>0</v>
      </c>
      <c r="F29" s="22">
        <f t="shared" ca="1" si="3"/>
        <v>5409017.7500000019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35822.97</v>
      </c>
      <c r="E30" s="21">
        <f t="shared" ca="1" si="2"/>
        <v>0</v>
      </c>
      <c r="F30" s="22">
        <f t="shared" ca="1" si="3"/>
        <v>35822.97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886772.06399599998</v>
      </c>
      <c r="E31" s="21">
        <f t="shared" ca="1" si="2"/>
        <v>0</v>
      </c>
      <c r="F31" s="22">
        <f t="shared" ca="1" si="3"/>
        <v>886772.06399599998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207631.49000000005</v>
      </c>
      <c r="E32" s="21">
        <f t="shared" ca="1" si="2"/>
        <v>0</v>
      </c>
      <c r="F32" s="22">
        <f t="shared" ca="1" si="3"/>
        <v>207631.49000000005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49574548.599799998</v>
      </c>
      <c r="E34" s="21">
        <f t="shared" ca="1" si="2"/>
        <v>0</v>
      </c>
      <c r="F34" s="22">
        <f t="shared" ca="1" si="3"/>
        <v>49574548.599799998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3579551</v>
      </c>
      <c r="E35" s="21">
        <f t="shared" ca="1" si="2"/>
        <v>0</v>
      </c>
      <c r="F35" s="22">
        <f t="shared" ca="1" si="3"/>
        <v>3579551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25581099.98</v>
      </c>
      <c r="E37" s="21">
        <f t="shared" ca="1" si="2"/>
        <v>0</v>
      </c>
      <c r="F37" s="22">
        <f t="shared" ca="1" si="3"/>
        <v>25581099.98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10</v>
      </c>
      <c r="E39" s="21">
        <f t="shared" ca="1" si="4"/>
        <v>0</v>
      </c>
      <c r="F39" s="22">
        <f t="shared" ca="1" si="3"/>
        <v>10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21364004.530000001</v>
      </c>
      <c r="E40" s="21">
        <f t="shared" ca="1" si="4"/>
        <v>0</v>
      </c>
      <c r="F40" s="22">
        <f t="shared" ca="1" si="3"/>
        <v>21364004.530000001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-5992.86</v>
      </c>
      <c r="E41" s="21">
        <f t="shared" ca="1" si="4"/>
        <v>0</v>
      </c>
      <c r="F41" s="22">
        <f t="shared" ref="F41" ca="1" si="5">+SUM(D41:E41)</f>
        <v>-5992.86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1445.94</v>
      </c>
      <c r="E49" s="21">
        <f t="shared" ca="1" si="4"/>
        <v>0</v>
      </c>
      <c r="F49" s="22">
        <f t="shared" ref="F49" ca="1" si="7">+SUM(D49:E49)</f>
        <v>1445.94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931639792.19757187</v>
      </c>
      <c r="E73" s="56">
        <f ca="1">SUMIF($C$7:$C$72,"HD",E$7:E$72)</f>
        <v>18812916.32</v>
      </c>
      <c r="F73" s="56">
        <f ca="1">SUMIF($C$7:$C$72,"HD",F$7:F$72)</f>
        <v>950452708.51757193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931639792.19757187</v>
      </c>
      <c r="E75" s="56">
        <f ca="1">E73+E74</f>
        <v>18812916.32</v>
      </c>
      <c r="F75" s="56">
        <f ca="1">F73+F74</f>
        <v>950452708.51757193</v>
      </c>
    </row>
  </sheetData>
  <mergeCells count="1">
    <mergeCell ref="E2:G2"/>
  </mergeCells>
  <dataValidations count="1">
    <dataValidation type="list" allowBlank="1" showInputMessage="1" showErrorMessage="1" sqref="B2" xr:uid="{8B433D27-F9FE-4B3E-89BC-DC98256576A2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3F73-51B2-4193-8A9F-34A82BC8DA5F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5" width="15.6640625" style="3" customWidth="1"/>
    <col min="16" max="16" width="7.5546875" style="3" customWidth="1"/>
    <col min="17" max="16384" width="9.10937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327</v>
      </c>
      <c r="B2" s="68" t="s">
        <v>12</v>
      </c>
      <c r="C2" s="2"/>
      <c r="E2" s="81" t="s">
        <v>1</v>
      </c>
      <c r="F2" s="82"/>
      <c r="G2" s="83"/>
      <c r="H2" s="5"/>
    </row>
    <row r="3" spans="1:15" ht="15" customHeight="1" x14ac:dyDescent="0.3">
      <c r="A3" s="4" t="s">
        <v>354</v>
      </c>
      <c r="B3" s="2"/>
      <c r="C3" s="2"/>
    </row>
    <row r="4" spans="1:15" ht="22.5" customHeight="1" x14ac:dyDescent="0.25"/>
    <row r="5" spans="1:15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703</v>
      </c>
      <c r="I5" s="10">
        <v>740</v>
      </c>
      <c r="J5" s="10">
        <v>741</v>
      </c>
      <c r="K5" s="10">
        <v>742</v>
      </c>
      <c r="L5" s="10">
        <v>743</v>
      </c>
      <c r="M5" s="10">
        <v>744</v>
      </c>
      <c r="N5" s="10">
        <v>761</v>
      </c>
      <c r="O5" s="69"/>
    </row>
    <row r="6" spans="1:15" ht="79.5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7" t="s">
        <v>49</v>
      </c>
      <c r="J6" s="7" t="s">
        <v>50</v>
      </c>
      <c r="K6" s="7" t="s">
        <v>51</v>
      </c>
      <c r="L6" s="7" t="s">
        <v>52</v>
      </c>
      <c r="M6" s="7" t="s">
        <v>53</v>
      </c>
      <c r="N6" s="7" t="s">
        <v>54</v>
      </c>
      <c r="O6" s="69" t="s">
        <v>328</v>
      </c>
    </row>
    <row r="7" spans="1:15" ht="12.75" customHeight="1" x14ac:dyDescent="0.3">
      <c r="A7" s="64" t="s">
        <v>146</v>
      </c>
      <c r="B7" s="20">
        <v>1001</v>
      </c>
      <c r="C7" s="65" t="s">
        <v>147</v>
      </c>
      <c r="D7" s="22">
        <f ca="1">+E7+F7+G7</f>
        <v>90417384.670000002</v>
      </c>
      <c r="E7" s="21">
        <f t="shared" ref="E7:N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90417384.670000002</v>
      </c>
      <c r="H7" s="21">
        <f t="shared" ca="1" si="0"/>
        <v>0</v>
      </c>
      <c r="I7" s="21">
        <f t="shared" ca="1" si="0"/>
        <v>48447922.310000002</v>
      </c>
      <c r="J7" s="21">
        <f t="shared" ca="1" si="0"/>
        <v>615519.89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2">
        <f ca="1">D7+SUM(H7:N7)</f>
        <v>139480826.87</v>
      </c>
    </row>
    <row r="8" spans="1:15" ht="12.75" customHeight="1" x14ac:dyDescent="0.3">
      <c r="A8" s="64" t="s">
        <v>149</v>
      </c>
      <c r="B8" s="20">
        <v>1003</v>
      </c>
      <c r="C8" s="65" t="s">
        <v>147</v>
      </c>
      <c r="D8" s="22">
        <f t="shared" ref="D8:D22" ca="1" si="1">+E8+F8+G8</f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2">
        <f t="shared" ref="O8:O22" ca="1" si="2">D8+SUM(H8:N8)</f>
        <v>0</v>
      </c>
    </row>
    <row r="9" spans="1:15" ht="12.75" customHeight="1" x14ac:dyDescent="0.3">
      <c r="A9" s="64" t="s">
        <v>151</v>
      </c>
      <c r="B9" s="20">
        <v>1004</v>
      </c>
      <c r="C9" s="65" t="s">
        <v>147</v>
      </c>
      <c r="D9" s="22">
        <f t="shared" ca="1" si="1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2">
        <f t="shared" ca="1" si="2"/>
        <v>0</v>
      </c>
    </row>
    <row r="10" spans="1:15" ht="12.75" customHeight="1" x14ac:dyDescent="0.3">
      <c r="A10" s="64" t="s">
        <v>153</v>
      </c>
      <c r="B10" s="20">
        <v>1005</v>
      </c>
      <c r="C10" s="65" t="s">
        <v>147</v>
      </c>
      <c r="D10" s="22">
        <f t="shared" ca="1" si="1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2">
        <f t="shared" ca="1" si="2"/>
        <v>0</v>
      </c>
    </row>
    <row r="11" spans="1:15" ht="12.75" customHeight="1" x14ac:dyDescent="0.3">
      <c r="A11" s="64" t="s">
        <v>155</v>
      </c>
      <c r="B11" s="20">
        <v>1006</v>
      </c>
      <c r="C11" s="65" t="s">
        <v>147</v>
      </c>
      <c r="D11" s="22">
        <f t="shared" ca="1" si="1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0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2">
        <f t="shared" ca="1" si="2"/>
        <v>0</v>
      </c>
    </row>
    <row r="12" spans="1:15" ht="12.75" customHeight="1" x14ac:dyDescent="0.3">
      <c r="A12" s="64" t="s">
        <v>157</v>
      </c>
      <c r="B12" s="20">
        <v>1007</v>
      </c>
      <c r="C12" s="65" t="s">
        <v>147</v>
      </c>
      <c r="D12" s="22">
        <f t="shared" ca="1" si="1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2">
        <f t="shared" ca="1" si="2"/>
        <v>0</v>
      </c>
    </row>
    <row r="13" spans="1:15" ht="12.75" customHeight="1" x14ac:dyDescent="0.3">
      <c r="A13" s="64" t="s">
        <v>159</v>
      </c>
      <c r="B13" s="20">
        <v>1008</v>
      </c>
      <c r="C13" s="65" t="s">
        <v>147</v>
      </c>
      <c r="D13" s="22">
        <f t="shared" ca="1" si="1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2">
        <f t="shared" ca="1" si="2"/>
        <v>0</v>
      </c>
    </row>
    <row r="14" spans="1:15" ht="12.75" customHeight="1" x14ac:dyDescent="0.3">
      <c r="A14" s="64" t="s">
        <v>160</v>
      </c>
      <c r="B14" s="20">
        <v>1009</v>
      </c>
      <c r="C14" s="65" t="s">
        <v>147</v>
      </c>
      <c r="D14" s="22">
        <f t="shared" ca="1" si="1"/>
        <v>366570437.60999995</v>
      </c>
      <c r="E14" s="21">
        <f t="shared" ca="1" si="0"/>
        <v>276296.13000000006</v>
      </c>
      <c r="F14" s="21">
        <f t="shared" ca="1" si="0"/>
        <v>261104.97</v>
      </c>
      <c r="G14" s="21">
        <f t="shared" ca="1" si="0"/>
        <v>366033036.50999993</v>
      </c>
      <c r="H14" s="21">
        <f t="shared" ca="1" si="0"/>
        <v>6092.43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2">
        <f t="shared" ca="1" si="2"/>
        <v>366576530.03999996</v>
      </c>
    </row>
    <row r="15" spans="1:15" ht="12.75" customHeight="1" x14ac:dyDescent="0.3">
      <c r="A15" s="64" t="s">
        <v>162</v>
      </c>
      <c r="B15" s="20">
        <v>1010</v>
      </c>
      <c r="C15" s="65" t="s">
        <v>147</v>
      </c>
      <c r="D15" s="22">
        <f t="shared" ca="1" si="1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2">
        <f t="shared" ca="1" si="2"/>
        <v>0</v>
      </c>
    </row>
    <row r="16" spans="1:15" ht="12.75" customHeight="1" x14ac:dyDescent="0.3">
      <c r="A16" s="64" t="s">
        <v>164</v>
      </c>
      <c r="B16" s="20">
        <v>1011</v>
      </c>
      <c r="C16" s="65" t="s">
        <v>147</v>
      </c>
      <c r="D16" s="22">
        <f t="shared" ca="1" si="1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2">
        <f t="shared" ca="1" si="2"/>
        <v>0</v>
      </c>
    </row>
    <row r="17" spans="1:15" ht="12.75" customHeight="1" x14ac:dyDescent="0.3">
      <c r="A17" s="64" t="s">
        <v>166</v>
      </c>
      <c r="B17" s="20">
        <v>1012</v>
      </c>
      <c r="C17" s="65" t="s">
        <v>147</v>
      </c>
      <c r="D17" s="22">
        <f t="shared" ca="1" si="1"/>
        <v>1425</v>
      </c>
      <c r="E17" s="21">
        <f t="shared" ca="1" si="0"/>
        <v>0</v>
      </c>
      <c r="F17" s="21">
        <f t="shared" ca="1" si="0"/>
        <v>0</v>
      </c>
      <c r="G17" s="21">
        <f t="shared" ca="1" si="0"/>
        <v>1425</v>
      </c>
      <c r="H17" s="21">
        <f t="shared" ca="1" si="0"/>
        <v>0</v>
      </c>
      <c r="I17" s="21">
        <f t="shared" ca="1" si="0"/>
        <v>2330743</v>
      </c>
      <c r="J17" s="21">
        <f t="shared" ca="1" si="0"/>
        <v>120</v>
      </c>
      <c r="K17" s="21">
        <f t="shared" ca="1" si="0"/>
        <v>240</v>
      </c>
      <c r="L17" s="21">
        <f t="shared" ca="1" si="0"/>
        <v>0</v>
      </c>
      <c r="M17" s="21">
        <f t="shared" ca="1" si="0"/>
        <v>120</v>
      </c>
      <c r="N17" s="21">
        <f t="shared" ca="1" si="0"/>
        <v>0</v>
      </c>
      <c r="O17" s="22">
        <f t="shared" ca="1" si="2"/>
        <v>2332648</v>
      </c>
    </row>
    <row r="18" spans="1:15" ht="12.75" customHeight="1" x14ac:dyDescent="0.3">
      <c r="A18" s="64" t="s">
        <v>168</v>
      </c>
      <c r="B18" s="20">
        <v>1013</v>
      </c>
      <c r="C18" s="65" t="s">
        <v>147</v>
      </c>
      <c r="D18" s="22">
        <f t="shared" ca="1" si="1"/>
        <v>21642827.481699999</v>
      </c>
      <c r="E18" s="21">
        <f t="shared" ca="1" si="0"/>
        <v>788659.67059558199</v>
      </c>
      <c r="F18" s="21">
        <f t="shared" ca="1" si="0"/>
        <v>14238246.133210199</v>
      </c>
      <c r="G18" s="21">
        <f t="shared" ca="1" si="0"/>
        <v>6615921.677894217</v>
      </c>
      <c r="H18" s="21">
        <f t="shared" ca="1" si="0"/>
        <v>0</v>
      </c>
      <c r="I18" s="21">
        <f t="shared" ca="1" si="0"/>
        <v>18192678.996199999</v>
      </c>
      <c r="J18" s="21">
        <f t="shared" ca="1" si="0"/>
        <v>5495015.2492000004</v>
      </c>
      <c r="K18" s="21">
        <f t="shared" ca="1" si="0"/>
        <v>3.28</v>
      </c>
      <c r="L18" s="21">
        <f t="shared" ca="1" si="0"/>
        <v>0</v>
      </c>
      <c r="M18" s="21">
        <f t="shared" ca="1" si="0"/>
        <v>6017723.1891999999</v>
      </c>
      <c r="N18" s="21">
        <f t="shared" ca="1" si="0"/>
        <v>0</v>
      </c>
      <c r="O18" s="22">
        <f t="shared" ca="1" si="2"/>
        <v>51348248.1963</v>
      </c>
    </row>
    <row r="19" spans="1:15" ht="12.75" customHeight="1" x14ac:dyDescent="0.3">
      <c r="A19" s="64" t="s">
        <v>170</v>
      </c>
      <c r="B19" s="20">
        <v>1016</v>
      </c>
      <c r="C19" s="65" t="s">
        <v>147</v>
      </c>
      <c r="D19" s="22">
        <f t="shared" ca="1" si="1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2">
        <f t="shared" ca="1" si="2"/>
        <v>0</v>
      </c>
    </row>
    <row r="20" spans="1:15" ht="12.75" customHeight="1" x14ac:dyDescent="0.3">
      <c r="A20" s="64" t="s">
        <v>172</v>
      </c>
      <c r="B20" s="20">
        <v>1017</v>
      </c>
      <c r="C20" s="65" t="s">
        <v>147</v>
      </c>
      <c r="D20" s="22">
        <f t="shared" ca="1" si="1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0</v>
      </c>
      <c r="N20" s="21">
        <f t="shared" ca="1" si="0"/>
        <v>0</v>
      </c>
      <c r="O20" s="22">
        <f t="shared" ca="1" si="2"/>
        <v>0</v>
      </c>
    </row>
    <row r="21" spans="1:15" ht="12.75" customHeight="1" x14ac:dyDescent="0.3">
      <c r="A21" s="64" t="s">
        <v>174</v>
      </c>
      <c r="B21" s="20">
        <v>1018</v>
      </c>
      <c r="C21" s="65" t="s">
        <v>147</v>
      </c>
      <c r="D21" s="22">
        <f t="shared" ca="1" si="1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2">
        <f t="shared" ca="1" si="2"/>
        <v>0</v>
      </c>
    </row>
    <row r="22" spans="1:15" ht="12.75" customHeight="1" x14ac:dyDescent="0.3">
      <c r="A22" s="64" t="s">
        <v>176</v>
      </c>
      <c r="B22" s="20">
        <v>1020</v>
      </c>
      <c r="C22" s="65" t="s">
        <v>147</v>
      </c>
      <c r="D22" s="22">
        <f t="shared" ca="1" si="1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1">
        <f t="shared" ca="1" si="0"/>
        <v>0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2">
        <f t="shared" ca="1" si="2"/>
        <v>0</v>
      </c>
    </row>
    <row r="23" spans="1:15" ht="12.75" customHeight="1" x14ac:dyDescent="0.3">
      <c r="A23" s="64" t="s">
        <v>178</v>
      </c>
      <c r="B23" s="20">
        <v>1022</v>
      </c>
      <c r="C23" s="65" t="s">
        <v>147</v>
      </c>
      <c r="D23" s="22">
        <f ca="1">+E23+F23+G23</f>
        <v>0</v>
      </c>
      <c r="E23" s="21">
        <f t="shared" ref="E23:N38" ca="1" si="3">IFERROR(INDIRECT("'"&amp;$B$2&amp;"'!"&amp;ADDRESS(MATCH($B23,INDIRECT("'"&amp;$B$2&amp;"'!$B$1:$B$1095"),0),MATCH(E$5,INDIRECT("'"&amp;$B$2&amp;"'!5:5"),0))),0)</f>
        <v>0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0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0</v>
      </c>
      <c r="O23" s="22">
        <f ca="1">D23+SUM(H23:N23)</f>
        <v>0</v>
      </c>
    </row>
    <row r="24" spans="1:15" ht="12.75" customHeight="1" x14ac:dyDescent="0.3">
      <c r="A24" s="64" t="s">
        <v>180</v>
      </c>
      <c r="B24" s="20">
        <v>1025</v>
      </c>
      <c r="C24" s="65" t="s">
        <v>147</v>
      </c>
      <c r="D24" s="22">
        <f ca="1">+E24+F24+G24</f>
        <v>6247286.0100000408</v>
      </c>
      <c r="E24" s="21">
        <f t="shared" ca="1" si="3"/>
        <v>3037910.6000000401</v>
      </c>
      <c r="F24" s="21">
        <f t="shared" ca="1" si="3"/>
        <v>2339204.33</v>
      </c>
      <c r="G24" s="21">
        <f t="shared" ca="1" si="3"/>
        <v>870171.08</v>
      </c>
      <c r="H24" s="21">
        <f t="shared" ca="1" si="3"/>
        <v>27825588.970000099</v>
      </c>
      <c r="I24" s="21">
        <f t="shared" ca="1" si="3"/>
        <v>162782466.25999999</v>
      </c>
      <c r="J24" s="21">
        <f t="shared" ca="1" si="3"/>
        <v>308777.87</v>
      </c>
      <c r="K24" s="21">
        <f t="shared" ca="1" si="3"/>
        <v>267698.49</v>
      </c>
      <c r="L24" s="21">
        <f t="shared" ca="1" si="3"/>
        <v>0</v>
      </c>
      <c r="M24" s="21">
        <f t="shared" ca="1" si="3"/>
        <v>0</v>
      </c>
      <c r="N24" s="21">
        <f t="shared" ca="1" si="3"/>
        <v>0</v>
      </c>
      <c r="O24" s="22">
        <f ca="1">D24+SUM(H24:N24)</f>
        <v>197431817.60000014</v>
      </c>
    </row>
    <row r="25" spans="1:15" ht="12.75" customHeight="1" x14ac:dyDescent="0.3">
      <c r="A25" s="64" t="s">
        <v>182</v>
      </c>
      <c r="B25" s="20">
        <v>1027</v>
      </c>
      <c r="C25" s="65" t="s">
        <v>147</v>
      </c>
      <c r="D25" s="22">
        <f t="shared" ref="D25:D72" ca="1" si="4">+E25+F25+G25</f>
        <v>0</v>
      </c>
      <c r="E25" s="21">
        <f t="shared" ca="1" si="3"/>
        <v>0</v>
      </c>
      <c r="F25" s="21">
        <f t="shared" ca="1" si="3"/>
        <v>0</v>
      </c>
      <c r="G25" s="21">
        <f t="shared" ca="1" si="3"/>
        <v>0</v>
      </c>
      <c r="H25" s="21">
        <f t="shared" ca="1" si="3"/>
        <v>0</v>
      </c>
      <c r="I25" s="21">
        <f t="shared" ca="1" si="3"/>
        <v>0</v>
      </c>
      <c r="J25" s="21">
        <f t="shared" ca="1" si="3"/>
        <v>0.18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2">
        <f t="shared" ref="O25:O44" ca="1" si="5">D25+SUM(H25:N25)</f>
        <v>0.18</v>
      </c>
    </row>
    <row r="26" spans="1:15" ht="12.75" customHeight="1" x14ac:dyDescent="0.3">
      <c r="A26" s="64" t="s">
        <v>184</v>
      </c>
      <c r="B26" s="20">
        <v>1028</v>
      </c>
      <c r="C26" s="65" t="s">
        <v>147</v>
      </c>
      <c r="D26" s="22">
        <f t="shared" ca="1" si="4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0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2">
        <f t="shared" ca="1" si="5"/>
        <v>0</v>
      </c>
    </row>
    <row r="27" spans="1:15" ht="12.75" customHeight="1" x14ac:dyDescent="0.3">
      <c r="A27" s="64" t="s">
        <v>186</v>
      </c>
      <c r="B27" s="20">
        <v>1030</v>
      </c>
      <c r="C27" s="65" t="s">
        <v>147</v>
      </c>
      <c r="D27" s="22">
        <f t="shared" ca="1" si="4"/>
        <v>1087725557.8999999</v>
      </c>
      <c r="E27" s="21">
        <f t="shared" ca="1" si="3"/>
        <v>0</v>
      </c>
      <c r="F27" s="21">
        <f t="shared" ca="1" si="3"/>
        <v>8530469.8200000003</v>
      </c>
      <c r="G27" s="21">
        <f t="shared" ca="1" si="3"/>
        <v>1079195088.0799999</v>
      </c>
      <c r="H27" s="21">
        <f t="shared" ca="1" si="3"/>
        <v>0</v>
      </c>
      <c r="I27" s="21">
        <f t="shared" ca="1" si="3"/>
        <v>82901143.359999999</v>
      </c>
      <c r="J27" s="21">
        <f t="shared" ca="1" si="3"/>
        <v>3028606.24</v>
      </c>
      <c r="K27" s="21">
        <f t="shared" ca="1" si="3"/>
        <v>300136.87</v>
      </c>
      <c r="L27" s="21">
        <f t="shared" ca="1" si="3"/>
        <v>0</v>
      </c>
      <c r="M27" s="21">
        <f t="shared" ca="1" si="3"/>
        <v>298165.94</v>
      </c>
      <c r="N27" s="21">
        <f t="shared" ca="1" si="3"/>
        <v>0</v>
      </c>
      <c r="O27" s="22">
        <f t="shared" ca="1" si="5"/>
        <v>1174253610.3099999</v>
      </c>
    </row>
    <row r="28" spans="1:15" ht="12.75" customHeight="1" x14ac:dyDescent="0.3">
      <c r="A28" s="64" t="s">
        <v>188</v>
      </c>
      <c r="B28" s="20">
        <v>1031</v>
      </c>
      <c r="C28" s="65" t="s">
        <v>147</v>
      </c>
      <c r="D28" s="22">
        <f t="shared" ca="1" si="4"/>
        <v>0</v>
      </c>
      <c r="E28" s="21">
        <f t="shared" ca="1" si="3"/>
        <v>0</v>
      </c>
      <c r="F28" s="21">
        <f t="shared" ca="1" si="3"/>
        <v>0</v>
      </c>
      <c r="G28" s="21">
        <f t="shared" ca="1" si="3"/>
        <v>0</v>
      </c>
      <c r="H28" s="21">
        <f t="shared" ca="1" si="3"/>
        <v>0</v>
      </c>
      <c r="I28" s="21">
        <f t="shared" ca="1" si="3"/>
        <v>0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2">
        <f t="shared" ca="1" si="5"/>
        <v>0</v>
      </c>
    </row>
    <row r="29" spans="1:15" ht="12.75" customHeight="1" x14ac:dyDescent="0.3">
      <c r="A29" s="64" t="s">
        <v>190</v>
      </c>
      <c r="B29" s="20">
        <v>1032</v>
      </c>
      <c r="C29" s="65" t="s">
        <v>147</v>
      </c>
      <c r="D29" s="22">
        <f t="shared" ca="1" si="4"/>
        <v>0</v>
      </c>
      <c r="E29" s="21">
        <f t="shared" ca="1" si="3"/>
        <v>0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0</v>
      </c>
      <c r="J29" s="21">
        <f t="shared" ca="1" si="3"/>
        <v>0</v>
      </c>
      <c r="K29" s="21">
        <f t="shared" ca="1" si="3"/>
        <v>0</v>
      </c>
      <c r="L29" s="21">
        <f t="shared" ca="1" si="3"/>
        <v>0</v>
      </c>
      <c r="M29" s="21">
        <f t="shared" ca="1" si="3"/>
        <v>0</v>
      </c>
      <c r="N29" s="21">
        <f t="shared" ca="1" si="3"/>
        <v>0</v>
      </c>
      <c r="O29" s="22">
        <f t="shared" ca="1" si="5"/>
        <v>0</v>
      </c>
    </row>
    <row r="30" spans="1:15" ht="12.75" customHeight="1" x14ac:dyDescent="0.3">
      <c r="A30" s="64" t="s">
        <v>192</v>
      </c>
      <c r="B30" s="20">
        <v>1034</v>
      </c>
      <c r="C30" s="65" t="s">
        <v>147</v>
      </c>
      <c r="D30" s="22">
        <f t="shared" ca="1" si="4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2">
        <f t="shared" ca="1" si="5"/>
        <v>0</v>
      </c>
    </row>
    <row r="31" spans="1:15" ht="12.75" customHeight="1" x14ac:dyDescent="0.3">
      <c r="A31" s="64" t="s">
        <v>194</v>
      </c>
      <c r="B31" s="20">
        <v>1035</v>
      </c>
      <c r="C31" s="65" t="s">
        <v>147</v>
      </c>
      <c r="D31" s="22">
        <f t="shared" ca="1" si="4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0</v>
      </c>
      <c r="O31" s="22">
        <f t="shared" ca="1" si="5"/>
        <v>0</v>
      </c>
    </row>
    <row r="32" spans="1:15" ht="12.75" customHeight="1" x14ac:dyDescent="0.3">
      <c r="A32" s="64" t="s">
        <v>196</v>
      </c>
      <c r="B32" s="20">
        <v>1036</v>
      </c>
      <c r="C32" s="65" t="s">
        <v>147</v>
      </c>
      <c r="D32" s="22">
        <f t="shared" ca="1" si="4"/>
        <v>0</v>
      </c>
      <c r="E32" s="21">
        <f t="shared" ca="1" si="3"/>
        <v>0</v>
      </c>
      <c r="F32" s="21">
        <f t="shared" ca="1" si="3"/>
        <v>0</v>
      </c>
      <c r="G32" s="21">
        <f t="shared" ca="1" si="3"/>
        <v>0</v>
      </c>
      <c r="H32" s="21">
        <f t="shared" ca="1" si="3"/>
        <v>0</v>
      </c>
      <c r="I32" s="21">
        <f t="shared" ca="1" si="3"/>
        <v>0</v>
      </c>
      <c r="J32" s="21">
        <f t="shared" ca="1" si="3"/>
        <v>0</v>
      </c>
      <c r="K32" s="21">
        <f t="shared" ca="1" si="3"/>
        <v>0</v>
      </c>
      <c r="L32" s="21">
        <f t="shared" ca="1" si="3"/>
        <v>0</v>
      </c>
      <c r="M32" s="21">
        <f t="shared" ca="1" si="3"/>
        <v>0</v>
      </c>
      <c r="N32" s="21">
        <f t="shared" ca="1" si="3"/>
        <v>0</v>
      </c>
      <c r="O32" s="22">
        <f t="shared" ca="1" si="5"/>
        <v>0</v>
      </c>
    </row>
    <row r="33" spans="1:15" ht="12.75" customHeight="1" x14ac:dyDescent="0.3">
      <c r="A33" s="64" t="s">
        <v>198</v>
      </c>
      <c r="B33" s="20">
        <v>1037</v>
      </c>
      <c r="C33" s="65" t="s">
        <v>147</v>
      </c>
      <c r="D33" s="22">
        <f t="shared" ca="1" si="4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2">
        <f t="shared" ca="1" si="5"/>
        <v>0</v>
      </c>
    </row>
    <row r="34" spans="1:15" ht="12.75" customHeight="1" x14ac:dyDescent="0.3">
      <c r="A34" s="64" t="s">
        <v>200</v>
      </c>
      <c r="B34" s="20">
        <v>1038</v>
      </c>
      <c r="C34" s="65" t="s">
        <v>147</v>
      </c>
      <c r="D34" s="22">
        <f t="shared" ca="1" si="4"/>
        <v>99620908.400000021</v>
      </c>
      <c r="E34" s="21">
        <f t="shared" ca="1" si="3"/>
        <v>11941707.01780737</v>
      </c>
      <c r="F34" s="21">
        <f t="shared" ca="1" si="3"/>
        <v>87679201.382192656</v>
      </c>
      <c r="G34" s="21">
        <f t="shared" ca="1" si="3"/>
        <v>0</v>
      </c>
      <c r="H34" s="21">
        <f t="shared" ca="1" si="3"/>
        <v>0</v>
      </c>
      <c r="I34" s="21">
        <f t="shared" ca="1" si="3"/>
        <v>254584555.22999996</v>
      </c>
      <c r="J34" s="21">
        <f t="shared" ca="1" si="3"/>
        <v>3996859.7199999993</v>
      </c>
      <c r="K34" s="21">
        <f t="shared" ca="1" si="3"/>
        <v>7315665.5099999988</v>
      </c>
      <c r="L34" s="21">
        <f t="shared" ca="1" si="3"/>
        <v>0</v>
      </c>
      <c r="M34" s="21">
        <f t="shared" ca="1" si="3"/>
        <v>3937543.95</v>
      </c>
      <c r="N34" s="21">
        <f t="shared" ca="1" si="3"/>
        <v>0</v>
      </c>
      <c r="O34" s="22">
        <f t="shared" ca="1" si="5"/>
        <v>369455532.81</v>
      </c>
    </row>
    <row r="35" spans="1:15" ht="12.75" customHeight="1" x14ac:dyDescent="0.3">
      <c r="A35" s="64" t="s">
        <v>202</v>
      </c>
      <c r="B35" s="20">
        <v>1039</v>
      </c>
      <c r="C35" s="65" t="s">
        <v>147</v>
      </c>
      <c r="D35" s="22">
        <f t="shared" ca="1" si="4"/>
        <v>0</v>
      </c>
      <c r="E35" s="21">
        <f t="shared" ca="1" si="3"/>
        <v>0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0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2">
        <f t="shared" ca="1" si="5"/>
        <v>0</v>
      </c>
    </row>
    <row r="36" spans="1:15" ht="12.75" customHeight="1" x14ac:dyDescent="0.3">
      <c r="A36" s="64" t="s">
        <v>204</v>
      </c>
      <c r="B36" s="20">
        <v>1040</v>
      </c>
      <c r="C36" s="65" t="s">
        <v>147</v>
      </c>
      <c r="D36" s="22">
        <f t="shared" ca="1" si="4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2">
        <f t="shared" ca="1" si="5"/>
        <v>0</v>
      </c>
    </row>
    <row r="37" spans="1:15" ht="12.75" customHeight="1" x14ac:dyDescent="0.3">
      <c r="A37" s="64" t="s">
        <v>206</v>
      </c>
      <c r="B37" s="20">
        <v>1043</v>
      </c>
      <c r="C37" s="65" t="s">
        <v>147</v>
      </c>
      <c r="D37" s="22">
        <f t="shared" ca="1" si="4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0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2">
        <f t="shared" ca="1" si="5"/>
        <v>0</v>
      </c>
    </row>
    <row r="38" spans="1:15" ht="12.75" customHeight="1" x14ac:dyDescent="0.3">
      <c r="A38" s="64" t="s">
        <v>208</v>
      </c>
      <c r="B38" s="20">
        <v>1044</v>
      </c>
      <c r="C38" s="65" t="s">
        <v>147</v>
      </c>
      <c r="D38" s="22">
        <f t="shared" ca="1" si="4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0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2">
        <f t="shared" ca="1" si="5"/>
        <v>0</v>
      </c>
    </row>
    <row r="39" spans="1:15" ht="12.75" customHeight="1" x14ac:dyDescent="0.3">
      <c r="A39" s="64" t="s">
        <v>210</v>
      </c>
      <c r="B39" s="20">
        <v>1045</v>
      </c>
      <c r="C39" s="65" t="s">
        <v>147</v>
      </c>
      <c r="D39" s="22">
        <f t="shared" ca="1" si="4"/>
        <v>18851.21</v>
      </c>
      <c r="E39" s="21">
        <f t="shared" ref="E39:N54" ca="1" si="6">IFERROR(INDIRECT("'"&amp;$B$2&amp;"'!"&amp;ADDRESS(MATCH($B39,INDIRECT("'"&amp;$B$2&amp;"'!$B$1:$B$1095"),0),MATCH(E$5,INDIRECT("'"&amp;$B$2&amp;"'!5:5"),0))),0)</f>
        <v>18851.21</v>
      </c>
      <c r="F39" s="21">
        <f t="shared" ca="1" si="6"/>
        <v>0</v>
      </c>
      <c r="G39" s="21">
        <f t="shared" ca="1" si="6"/>
        <v>0</v>
      </c>
      <c r="H39" s="21">
        <f t="shared" ca="1" si="6"/>
        <v>3889618.1</v>
      </c>
      <c r="I39" s="21">
        <f t="shared" ca="1" si="6"/>
        <v>88210.84</v>
      </c>
      <c r="J39" s="21">
        <f t="shared" ca="1" si="6"/>
        <v>1179.6500000000001</v>
      </c>
      <c r="K39" s="21">
        <f t="shared" ca="1" si="6"/>
        <v>0</v>
      </c>
      <c r="L39" s="21">
        <f t="shared" ca="1" si="6"/>
        <v>0</v>
      </c>
      <c r="M39" s="21">
        <f t="shared" ca="1" si="6"/>
        <v>1179.6500000000001</v>
      </c>
      <c r="N39" s="21">
        <f t="shared" ca="1" si="6"/>
        <v>0</v>
      </c>
      <c r="O39" s="22">
        <f t="shared" ca="1" si="5"/>
        <v>3999039.4499999997</v>
      </c>
    </row>
    <row r="40" spans="1:15" ht="12.75" customHeight="1" x14ac:dyDescent="0.3">
      <c r="A40" s="64" t="s">
        <v>212</v>
      </c>
      <c r="B40" s="20">
        <v>1046</v>
      </c>
      <c r="C40" s="65" t="s">
        <v>147</v>
      </c>
      <c r="D40" s="22">
        <f t="shared" ca="1" si="4"/>
        <v>0</v>
      </c>
      <c r="E40" s="21">
        <f t="shared" ca="1" si="6"/>
        <v>0</v>
      </c>
      <c r="F40" s="21">
        <f t="shared" ca="1" si="6"/>
        <v>0</v>
      </c>
      <c r="G40" s="21">
        <f t="shared" ca="1" si="6"/>
        <v>0</v>
      </c>
      <c r="H40" s="21">
        <f t="shared" ca="1" si="6"/>
        <v>0</v>
      </c>
      <c r="I40" s="21">
        <f t="shared" ca="1" si="6"/>
        <v>144196.85999999999</v>
      </c>
      <c r="J40" s="21">
        <f t="shared" ca="1" si="6"/>
        <v>0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2">
        <f t="shared" ca="1" si="5"/>
        <v>144196.85999999999</v>
      </c>
    </row>
    <row r="41" spans="1:15" ht="12.75" customHeight="1" x14ac:dyDescent="0.3">
      <c r="A41" s="64" t="s">
        <v>214</v>
      </c>
      <c r="B41" s="20">
        <v>1048</v>
      </c>
      <c r="C41" s="65" t="s">
        <v>147</v>
      </c>
      <c r="D41" s="22">
        <f t="shared" ca="1" si="4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1">
        <f t="shared" ca="1" si="6"/>
        <v>0</v>
      </c>
      <c r="J41" s="21">
        <f t="shared" ca="1" si="6"/>
        <v>0</v>
      </c>
      <c r="K41" s="21">
        <f t="shared" ca="1" si="6"/>
        <v>0</v>
      </c>
      <c r="L41" s="21">
        <f t="shared" ca="1" si="6"/>
        <v>0</v>
      </c>
      <c r="M41" s="21">
        <f t="shared" ca="1" si="6"/>
        <v>0</v>
      </c>
      <c r="N41" s="21">
        <f t="shared" ca="1" si="6"/>
        <v>0</v>
      </c>
      <c r="O41" s="22">
        <f t="shared" ref="O41" ca="1" si="7">D41+SUM(H41:N41)</f>
        <v>0</v>
      </c>
    </row>
    <row r="42" spans="1:15" ht="12.75" customHeight="1" x14ac:dyDescent="0.3">
      <c r="A42" s="64" t="s">
        <v>216</v>
      </c>
      <c r="B42" s="20">
        <v>1049</v>
      </c>
      <c r="C42" s="65" t="s">
        <v>147</v>
      </c>
      <c r="D42" s="22">
        <f t="shared" ca="1" si="4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0</v>
      </c>
      <c r="H42" s="21">
        <f t="shared" ca="1" si="6"/>
        <v>0</v>
      </c>
      <c r="I42" s="21">
        <f t="shared" ca="1" si="6"/>
        <v>0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2">
        <f t="shared" ca="1" si="5"/>
        <v>0</v>
      </c>
    </row>
    <row r="43" spans="1:15" ht="12.75" customHeight="1" x14ac:dyDescent="0.3">
      <c r="A43" s="64" t="s">
        <v>218</v>
      </c>
      <c r="B43" s="20">
        <v>1051</v>
      </c>
      <c r="C43" s="65" t="s">
        <v>147</v>
      </c>
      <c r="D43" s="22">
        <f t="shared" ca="1" si="4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1">
        <f t="shared" ca="1" si="6"/>
        <v>0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2">
        <f t="shared" ca="1" si="5"/>
        <v>0</v>
      </c>
    </row>
    <row r="44" spans="1:15" ht="12.75" customHeight="1" x14ac:dyDescent="0.3">
      <c r="A44" s="64" t="s">
        <v>220</v>
      </c>
      <c r="B44" s="20">
        <v>1052</v>
      </c>
      <c r="C44" s="65" t="s">
        <v>147</v>
      </c>
      <c r="D44" s="22">
        <f t="shared" ca="1" si="4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0</v>
      </c>
      <c r="I44" s="21">
        <f t="shared" ca="1" si="6"/>
        <v>0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2">
        <f t="shared" ca="1" si="5"/>
        <v>0</v>
      </c>
    </row>
    <row r="45" spans="1:15" ht="12.75" customHeight="1" x14ac:dyDescent="0.3">
      <c r="A45" s="64" t="s">
        <v>222</v>
      </c>
      <c r="B45" s="20">
        <v>1053</v>
      </c>
      <c r="C45" s="65" t="s">
        <v>147</v>
      </c>
      <c r="D45" s="22">
        <f t="shared" ca="1" si="4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1">
        <f t="shared" ca="1" si="6"/>
        <v>0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2">
        <f t="shared" ref="O45:O57" ca="1" si="8">D45+SUM(H45:N45)</f>
        <v>0</v>
      </c>
    </row>
    <row r="46" spans="1:15" ht="12.75" customHeight="1" x14ac:dyDescent="0.3">
      <c r="A46" s="64" t="s">
        <v>224</v>
      </c>
      <c r="B46" s="20">
        <v>1055</v>
      </c>
      <c r="C46" s="65" t="s">
        <v>147</v>
      </c>
      <c r="D46" s="22">
        <f t="shared" ca="1" si="4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1">
        <f t="shared" ca="1" si="6"/>
        <v>0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2">
        <f t="shared" ca="1" si="8"/>
        <v>0</v>
      </c>
    </row>
    <row r="47" spans="1:15" ht="12.75" customHeight="1" x14ac:dyDescent="0.3">
      <c r="A47" s="64" t="s">
        <v>226</v>
      </c>
      <c r="B47" s="20">
        <v>1056</v>
      </c>
      <c r="C47" s="65" t="s">
        <v>147</v>
      </c>
      <c r="D47" s="22">
        <f t="shared" ca="1" si="4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2">
        <f t="shared" ca="1" si="8"/>
        <v>0</v>
      </c>
    </row>
    <row r="48" spans="1:15" ht="12.75" customHeight="1" x14ac:dyDescent="0.3">
      <c r="A48" s="64" t="s">
        <v>228</v>
      </c>
      <c r="B48" s="20">
        <v>1057</v>
      </c>
      <c r="C48" s="65" t="s">
        <v>147</v>
      </c>
      <c r="D48" s="22">
        <f t="shared" ca="1" si="4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2">
        <f t="shared" ca="1" si="8"/>
        <v>0</v>
      </c>
    </row>
    <row r="49" spans="1:15" ht="12.75" customHeight="1" x14ac:dyDescent="0.3">
      <c r="A49" s="64" t="s">
        <v>230</v>
      </c>
      <c r="B49" s="20">
        <v>1058</v>
      </c>
      <c r="C49" s="65" t="s">
        <v>147</v>
      </c>
      <c r="D49" s="22">
        <f t="shared" ca="1" si="4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0</v>
      </c>
      <c r="H49" s="21">
        <f t="shared" ca="1" si="6"/>
        <v>0</v>
      </c>
      <c r="I49" s="21">
        <f t="shared" ca="1" si="6"/>
        <v>0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2">
        <f t="shared" ref="O49:O52" ca="1" si="9">D49+SUM(H49:N49)</f>
        <v>0</v>
      </c>
    </row>
    <row r="50" spans="1:15" ht="12.75" customHeight="1" x14ac:dyDescent="0.3">
      <c r="A50" s="64" t="s">
        <v>232</v>
      </c>
      <c r="B50" s="20">
        <v>1059</v>
      </c>
      <c r="C50" s="65" t="s">
        <v>147</v>
      </c>
      <c r="D50" s="22">
        <f t="shared" ca="1" si="4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0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2">
        <f t="shared" ca="1" si="9"/>
        <v>0</v>
      </c>
    </row>
    <row r="51" spans="1:15" ht="12.75" customHeight="1" x14ac:dyDescent="0.3">
      <c r="A51" s="64" t="s">
        <v>234</v>
      </c>
      <c r="B51" s="20">
        <v>1060</v>
      </c>
      <c r="C51" s="65" t="s">
        <v>147</v>
      </c>
      <c r="D51" s="22">
        <f t="shared" ca="1" si="4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2">
        <f t="shared" ca="1" si="9"/>
        <v>0</v>
      </c>
    </row>
    <row r="52" spans="1:15" ht="12.75" customHeight="1" x14ac:dyDescent="0.3">
      <c r="A52" s="64" t="s">
        <v>236</v>
      </c>
      <c r="B52" s="20">
        <v>1061</v>
      </c>
      <c r="C52" s="65" t="s">
        <v>147</v>
      </c>
      <c r="D52" s="22">
        <f t="shared" ca="1" si="4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1">
        <f t="shared" ca="1" si="6"/>
        <v>0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2">
        <f t="shared" ca="1" si="9"/>
        <v>0</v>
      </c>
    </row>
    <row r="53" spans="1:15" ht="12.75" customHeight="1" x14ac:dyDescent="0.3">
      <c r="A53" s="64" t="s">
        <v>238</v>
      </c>
      <c r="B53" s="20">
        <v>2001</v>
      </c>
      <c r="C53" s="65" t="s">
        <v>147</v>
      </c>
      <c r="D53" s="22">
        <f t="shared" ca="1" si="4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0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2">
        <f t="shared" ca="1" si="8"/>
        <v>0</v>
      </c>
    </row>
    <row r="54" spans="1:15" ht="12.75" customHeight="1" x14ac:dyDescent="0.3">
      <c r="A54" s="64" t="s">
        <v>240</v>
      </c>
      <c r="B54" s="20">
        <v>2002</v>
      </c>
      <c r="C54" s="65" t="s">
        <v>241</v>
      </c>
      <c r="D54" s="22">
        <f t="shared" ca="1" si="4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2">
        <f t="shared" ca="1" si="8"/>
        <v>0</v>
      </c>
    </row>
    <row r="55" spans="1:15" ht="12.75" customHeight="1" x14ac:dyDescent="0.3">
      <c r="A55" s="64" t="s">
        <v>243</v>
      </c>
      <c r="B55" s="20">
        <v>2005</v>
      </c>
      <c r="C55" s="65" t="s">
        <v>241</v>
      </c>
      <c r="D55" s="22">
        <f t="shared" ca="1" si="4"/>
        <v>0</v>
      </c>
      <c r="E55" s="21">
        <f t="shared" ref="E55:N70" ca="1" si="10">IFERROR(INDIRECT("'"&amp;$B$2&amp;"'!"&amp;ADDRESS(MATCH($B55,INDIRECT("'"&amp;$B$2&amp;"'!$B$1:$B$1095"),0),MATCH(E$5,INDIRECT("'"&amp;$B$2&amp;"'!5:5"),0))),0)</f>
        <v>0</v>
      </c>
      <c r="F55" s="21">
        <f t="shared" ca="1" si="10"/>
        <v>0</v>
      </c>
      <c r="G55" s="21">
        <f t="shared" ca="1" si="10"/>
        <v>0</v>
      </c>
      <c r="H55" s="21">
        <f t="shared" ca="1" si="10"/>
        <v>0</v>
      </c>
      <c r="I55" s="21">
        <f t="shared" ca="1" si="10"/>
        <v>0</v>
      </c>
      <c r="J55" s="21">
        <f t="shared" ca="1" si="10"/>
        <v>0</v>
      </c>
      <c r="K55" s="21">
        <f t="shared" ca="1" si="10"/>
        <v>0</v>
      </c>
      <c r="L55" s="21">
        <f t="shared" ca="1" si="10"/>
        <v>0</v>
      </c>
      <c r="M55" s="21">
        <f t="shared" ca="1" si="10"/>
        <v>0</v>
      </c>
      <c r="N55" s="21">
        <f t="shared" ca="1" si="10"/>
        <v>0</v>
      </c>
      <c r="O55" s="22">
        <f t="shared" ca="1" si="8"/>
        <v>0</v>
      </c>
    </row>
    <row r="56" spans="1:15" ht="12.75" customHeight="1" x14ac:dyDescent="0.3">
      <c r="A56" s="64" t="s">
        <v>245</v>
      </c>
      <c r="B56" s="20">
        <v>2006</v>
      </c>
      <c r="C56" s="65" t="s">
        <v>246</v>
      </c>
      <c r="D56" s="22">
        <f t="shared" ca="1" si="4"/>
        <v>0</v>
      </c>
      <c r="E56" s="21">
        <f t="shared" ca="1" si="10"/>
        <v>0</v>
      </c>
      <c r="F56" s="21">
        <f t="shared" ca="1" si="10"/>
        <v>0</v>
      </c>
      <c r="G56" s="21">
        <f t="shared" ca="1" si="10"/>
        <v>0</v>
      </c>
      <c r="H56" s="21">
        <f t="shared" ca="1" si="10"/>
        <v>0</v>
      </c>
      <c r="I56" s="21">
        <f t="shared" ca="1" si="10"/>
        <v>0</v>
      </c>
      <c r="J56" s="21">
        <f t="shared" ca="1" si="10"/>
        <v>0</v>
      </c>
      <c r="K56" s="21">
        <f t="shared" ca="1" si="10"/>
        <v>0</v>
      </c>
      <c r="L56" s="21">
        <f t="shared" ca="1" si="10"/>
        <v>0</v>
      </c>
      <c r="M56" s="21">
        <f t="shared" ca="1" si="10"/>
        <v>0</v>
      </c>
      <c r="N56" s="21">
        <f t="shared" ca="1" si="10"/>
        <v>0</v>
      </c>
      <c r="O56" s="22">
        <f t="shared" ca="1" si="8"/>
        <v>0</v>
      </c>
    </row>
    <row r="57" spans="1:15" ht="12.75" customHeight="1" x14ac:dyDescent="0.3">
      <c r="A57" s="64" t="s">
        <v>248</v>
      </c>
      <c r="B57" s="20">
        <v>2007</v>
      </c>
      <c r="C57" s="65" t="s">
        <v>241</v>
      </c>
      <c r="D57" s="22">
        <f t="shared" ca="1" si="4"/>
        <v>0</v>
      </c>
      <c r="E57" s="21">
        <f t="shared" ca="1" si="10"/>
        <v>0</v>
      </c>
      <c r="F57" s="21">
        <f t="shared" ca="1" si="10"/>
        <v>0</v>
      </c>
      <c r="G57" s="21">
        <f t="shared" ca="1" si="10"/>
        <v>0</v>
      </c>
      <c r="H57" s="21">
        <f t="shared" ca="1" si="10"/>
        <v>0</v>
      </c>
      <c r="I57" s="21">
        <f t="shared" ca="1" si="10"/>
        <v>0</v>
      </c>
      <c r="J57" s="21">
        <f t="shared" ca="1" si="10"/>
        <v>0</v>
      </c>
      <c r="K57" s="21">
        <f t="shared" ca="1" si="10"/>
        <v>0</v>
      </c>
      <c r="L57" s="21">
        <f t="shared" ca="1" si="10"/>
        <v>0</v>
      </c>
      <c r="M57" s="21">
        <f t="shared" ca="1" si="10"/>
        <v>0</v>
      </c>
      <c r="N57" s="21">
        <f t="shared" ca="1" si="10"/>
        <v>0</v>
      </c>
      <c r="O57" s="22">
        <f t="shared" ca="1" si="8"/>
        <v>0</v>
      </c>
    </row>
    <row r="58" spans="1:15" ht="12.75" customHeight="1" x14ac:dyDescent="0.3">
      <c r="A58" s="64" t="s">
        <v>250</v>
      </c>
      <c r="B58" s="20">
        <v>2008</v>
      </c>
      <c r="C58" s="65" t="s">
        <v>241</v>
      </c>
      <c r="D58" s="22">
        <f t="shared" ca="1" si="4"/>
        <v>0</v>
      </c>
      <c r="E58" s="21">
        <f t="shared" ca="1" si="10"/>
        <v>0</v>
      </c>
      <c r="F58" s="21">
        <f t="shared" ca="1" si="10"/>
        <v>0</v>
      </c>
      <c r="G58" s="21">
        <f t="shared" ca="1" si="10"/>
        <v>0</v>
      </c>
      <c r="H58" s="21">
        <f t="shared" ca="1" si="10"/>
        <v>0</v>
      </c>
      <c r="I58" s="21">
        <f t="shared" ca="1" si="10"/>
        <v>0</v>
      </c>
      <c r="J58" s="21">
        <f t="shared" ca="1" si="10"/>
        <v>0</v>
      </c>
      <c r="K58" s="21">
        <f t="shared" ca="1" si="10"/>
        <v>0</v>
      </c>
      <c r="L58" s="21">
        <f t="shared" ca="1" si="10"/>
        <v>0</v>
      </c>
      <c r="M58" s="21">
        <f t="shared" ca="1" si="10"/>
        <v>0</v>
      </c>
      <c r="N58" s="21">
        <f t="shared" ca="1" si="10"/>
        <v>0</v>
      </c>
      <c r="O58" s="22">
        <f t="shared" ref="O58:O70" ca="1" si="11">D58+SUM(H58:N58)</f>
        <v>0</v>
      </c>
    </row>
    <row r="59" spans="1:15" ht="12.75" customHeight="1" x14ac:dyDescent="0.3">
      <c r="A59" s="64" t="s">
        <v>252</v>
      </c>
      <c r="B59" s="20">
        <v>3001</v>
      </c>
      <c r="C59" s="65" t="s">
        <v>246</v>
      </c>
      <c r="D59" s="22">
        <f t="shared" ca="1" si="4"/>
        <v>0</v>
      </c>
      <c r="E59" s="21">
        <f t="shared" ca="1" si="10"/>
        <v>0</v>
      </c>
      <c r="F59" s="21">
        <f t="shared" ca="1" si="10"/>
        <v>0</v>
      </c>
      <c r="G59" s="21">
        <f t="shared" ca="1" si="10"/>
        <v>0</v>
      </c>
      <c r="H59" s="21">
        <f t="shared" ca="1" si="10"/>
        <v>0</v>
      </c>
      <c r="I59" s="21">
        <f t="shared" ca="1" si="10"/>
        <v>0</v>
      </c>
      <c r="J59" s="21">
        <f t="shared" ca="1" si="10"/>
        <v>0</v>
      </c>
      <c r="K59" s="21">
        <f t="shared" ca="1" si="10"/>
        <v>0</v>
      </c>
      <c r="L59" s="21">
        <f t="shared" ca="1" si="10"/>
        <v>0</v>
      </c>
      <c r="M59" s="21">
        <f t="shared" ca="1" si="10"/>
        <v>0</v>
      </c>
      <c r="N59" s="21">
        <f t="shared" ca="1" si="10"/>
        <v>0</v>
      </c>
      <c r="O59" s="22">
        <f t="shared" ca="1" si="11"/>
        <v>0</v>
      </c>
    </row>
    <row r="60" spans="1:15" ht="12.75" customHeight="1" x14ac:dyDescent="0.3">
      <c r="A60" s="64" t="s">
        <v>254</v>
      </c>
      <c r="B60" s="20">
        <v>3002</v>
      </c>
      <c r="C60" s="65" t="s">
        <v>246</v>
      </c>
      <c r="D60" s="22">
        <f t="shared" ca="1" si="4"/>
        <v>0</v>
      </c>
      <c r="E60" s="21">
        <f t="shared" ca="1" si="10"/>
        <v>0</v>
      </c>
      <c r="F60" s="21">
        <f t="shared" ca="1" si="10"/>
        <v>0</v>
      </c>
      <c r="G60" s="21">
        <f t="shared" ca="1" si="10"/>
        <v>0</v>
      </c>
      <c r="H60" s="21">
        <f t="shared" ca="1" si="10"/>
        <v>0</v>
      </c>
      <c r="I60" s="21">
        <f t="shared" ca="1" si="10"/>
        <v>0</v>
      </c>
      <c r="J60" s="21">
        <f t="shared" ca="1" si="10"/>
        <v>0</v>
      </c>
      <c r="K60" s="21">
        <f t="shared" ca="1" si="10"/>
        <v>0</v>
      </c>
      <c r="L60" s="21">
        <f t="shared" ca="1" si="10"/>
        <v>0</v>
      </c>
      <c r="M60" s="21">
        <f t="shared" ca="1" si="10"/>
        <v>0</v>
      </c>
      <c r="N60" s="21">
        <f t="shared" ca="1" si="10"/>
        <v>0</v>
      </c>
      <c r="O60" s="22">
        <f t="shared" ca="1" si="11"/>
        <v>0</v>
      </c>
    </row>
    <row r="61" spans="1:15" ht="12.75" customHeight="1" x14ac:dyDescent="0.3">
      <c r="A61" s="64" t="s">
        <v>256</v>
      </c>
      <c r="B61" s="20">
        <v>3003</v>
      </c>
      <c r="C61" s="65" t="s">
        <v>246</v>
      </c>
      <c r="D61" s="22">
        <f t="shared" ca="1" si="4"/>
        <v>0</v>
      </c>
      <c r="E61" s="21">
        <f t="shared" ca="1" si="10"/>
        <v>0</v>
      </c>
      <c r="F61" s="21">
        <f t="shared" ca="1" si="10"/>
        <v>0</v>
      </c>
      <c r="G61" s="21">
        <f t="shared" ca="1" si="10"/>
        <v>0</v>
      </c>
      <c r="H61" s="21">
        <f t="shared" ca="1" si="10"/>
        <v>0</v>
      </c>
      <c r="I61" s="21">
        <f t="shared" ca="1" si="10"/>
        <v>0</v>
      </c>
      <c r="J61" s="21">
        <f t="shared" ca="1" si="10"/>
        <v>0</v>
      </c>
      <c r="K61" s="21">
        <f t="shared" ca="1" si="10"/>
        <v>0</v>
      </c>
      <c r="L61" s="21">
        <f t="shared" ca="1" si="10"/>
        <v>0</v>
      </c>
      <c r="M61" s="21">
        <f t="shared" ca="1" si="10"/>
        <v>0</v>
      </c>
      <c r="N61" s="21">
        <f t="shared" ca="1" si="10"/>
        <v>0</v>
      </c>
      <c r="O61" s="22">
        <f t="shared" ca="1" si="11"/>
        <v>0</v>
      </c>
    </row>
    <row r="62" spans="1:15" ht="12.75" customHeight="1" x14ac:dyDescent="0.3">
      <c r="A62" s="64" t="s">
        <v>258</v>
      </c>
      <c r="B62" s="20">
        <v>3004</v>
      </c>
      <c r="C62" s="65" t="s">
        <v>246</v>
      </c>
      <c r="D62" s="22">
        <f t="shared" ca="1" si="4"/>
        <v>0</v>
      </c>
      <c r="E62" s="21">
        <f t="shared" ca="1" si="10"/>
        <v>0</v>
      </c>
      <c r="F62" s="21">
        <f t="shared" ca="1" si="10"/>
        <v>0</v>
      </c>
      <c r="G62" s="21">
        <f t="shared" ca="1" si="10"/>
        <v>0</v>
      </c>
      <c r="H62" s="21">
        <f t="shared" ca="1" si="10"/>
        <v>0</v>
      </c>
      <c r="I62" s="21">
        <f t="shared" ca="1" si="10"/>
        <v>0</v>
      </c>
      <c r="J62" s="21">
        <f t="shared" ca="1" si="10"/>
        <v>0</v>
      </c>
      <c r="K62" s="21">
        <f t="shared" ca="1" si="10"/>
        <v>0</v>
      </c>
      <c r="L62" s="21">
        <f t="shared" ca="1" si="10"/>
        <v>0</v>
      </c>
      <c r="M62" s="21">
        <f t="shared" ca="1" si="10"/>
        <v>0</v>
      </c>
      <c r="N62" s="21">
        <f t="shared" ca="1" si="10"/>
        <v>0</v>
      </c>
      <c r="O62" s="22">
        <f t="shared" ca="1" si="11"/>
        <v>0</v>
      </c>
    </row>
    <row r="63" spans="1:15" ht="12.75" customHeight="1" x14ac:dyDescent="0.3">
      <c r="A63" s="64" t="s">
        <v>260</v>
      </c>
      <c r="B63" s="20">
        <v>3005</v>
      </c>
      <c r="C63" s="65" t="s">
        <v>246</v>
      </c>
      <c r="D63" s="22">
        <f t="shared" ca="1" si="4"/>
        <v>0</v>
      </c>
      <c r="E63" s="21">
        <f t="shared" ca="1" si="10"/>
        <v>0</v>
      </c>
      <c r="F63" s="21">
        <f t="shared" ca="1" si="10"/>
        <v>0</v>
      </c>
      <c r="G63" s="21">
        <f t="shared" ca="1" si="10"/>
        <v>0</v>
      </c>
      <c r="H63" s="21">
        <f t="shared" ca="1" si="10"/>
        <v>0</v>
      </c>
      <c r="I63" s="21">
        <f t="shared" ca="1" si="10"/>
        <v>0</v>
      </c>
      <c r="J63" s="21">
        <f t="shared" ca="1" si="10"/>
        <v>0</v>
      </c>
      <c r="K63" s="21">
        <f t="shared" ca="1" si="10"/>
        <v>0</v>
      </c>
      <c r="L63" s="21">
        <f t="shared" ca="1" si="10"/>
        <v>0</v>
      </c>
      <c r="M63" s="21">
        <f t="shared" ca="1" si="10"/>
        <v>0</v>
      </c>
      <c r="N63" s="21">
        <f t="shared" ca="1" si="10"/>
        <v>0</v>
      </c>
      <c r="O63" s="22">
        <f t="shared" ca="1" si="11"/>
        <v>0</v>
      </c>
    </row>
    <row r="64" spans="1:15" ht="12.75" customHeight="1" x14ac:dyDescent="0.3">
      <c r="A64" s="64" t="s">
        <v>262</v>
      </c>
      <c r="B64" s="20">
        <v>3006</v>
      </c>
      <c r="C64" s="65" t="s">
        <v>246</v>
      </c>
      <c r="D64" s="22">
        <f t="shared" ca="1" si="4"/>
        <v>0</v>
      </c>
      <c r="E64" s="21">
        <f t="shared" ca="1" si="10"/>
        <v>0</v>
      </c>
      <c r="F64" s="21">
        <f t="shared" ca="1" si="10"/>
        <v>0</v>
      </c>
      <c r="G64" s="21">
        <f t="shared" ca="1" si="10"/>
        <v>0</v>
      </c>
      <c r="H64" s="21">
        <f t="shared" ca="1" si="10"/>
        <v>0</v>
      </c>
      <c r="I64" s="21">
        <f t="shared" ca="1" si="10"/>
        <v>0</v>
      </c>
      <c r="J64" s="21">
        <f t="shared" ca="1" si="10"/>
        <v>0</v>
      </c>
      <c r="K64" s="21">
        <f t="shared" ca="1" si="10"/>
        <v>0</v>
      </c>
      <c r="L64" s="21">
        <f t="shared" ca="1" si="10"/>
        <v>0</v>
      </c>
      <c r="M64" s="21">
        <f t="shared" ca="1" si="10"/>
        <v>0</v>
      </c>
      <c r="N64" s="21">
        <f t="shared" ca="1" si="10"/>
        <v>0</v>
      </c>
      <c r="O64" s="22">
        <f t="shared" ca="1" si="11"/>
        <v>0</v>
      </c>
    </row>
    <row r="65" spans="1:15" ht="12.75" customHeight="1" x14ac:dyDescent="0.3">
      <c r="A65" s="64" t="s">
        <v>264</v>
      </c>
      <c r="B65" s="20">
        <v>3007</v>
      </c>
      <c r="C65" s="65" t="s">
        <v>246</v>
      </c>
      <c r="D65" s="22">
        <f t="shared" ca="1" si="4"/>
        <v>0</v>
      </c>
      <c r="E65" s="21">
        <f t="shared" ca="1" si="10"/>
        <v>0</v>
      </c>
      <c r="F65" s="21">
        <f t="shared" ca="1" si="10"/>
        <v>0</v>
      </c>
      <c r="G65" s="21">
        <f t="shared" ca="1" si="10"/>
        <v>0</v>
      </c>
      <c r="H65" s="21">
        <f t="shared" ca="1" si="10"/>
        <v>0</v>
      </c>
      <c r="I65" s="21">
        <f t="shared" ca="1" si="10"/>
        <v>0</v>
      </c>
      <c r="J65" s="21">
        <f t="shared" ca="1" si="10"/>
        <v>0</v>
      </c>
      <c r="K65" s="21">
        <f t="shared" ca="1" si="10"/>
        <v>0</v>
      </c>
      <c r="L65" s="21">
        <f t="shared" ca="1" si="10"/>
        <v>0</v>
      </c>
      <c r="M65" s="21">
        <f t="shared" ca="1" si="10"/>
        <v>0</v>
      </c>
      <c r="N65" s="21">
        <f t="shared" ca="1" si="10"/>
        <v>0</v>
      </c>
      <c r="O65" s="22">
        <f t="shared" ca="1" si="11"/>
        <v>0</v>
      </c>
    </row>
    <row r="66" spans="1:15" ht="12.75" customHeight="1" x14ac:dyDescent="0.3">
      <c r="A66" s="64" t="s">
        <v>266</v>
      </c>
      <c r="B66" s="20">
        <v>3008</v>
      </c>
      <c r="C66" s="65" t="s">
        <v>246</v>
      </c>
      <c r="D66" s="22">
        <f t="shared" ca="1" si="4"/>
        <v>0</v>
      </c>
      <c r="E66" s="21">
        <f t="shared" ca="1" si="10"/>
        <v>0</v>
      </c>
      <c r="F66" s="21">
        <f t="shared" ca="1" si="10"/>
        <v>0</v>
      </c>
      <c r="G66" s="21">
        <f t="shared" ca="1" si="10"/>
        <v>0</v>
      </c>
      <c r="H66" s="21">
        <f t="shared" ca="1" si="10"/>
        <v>0</v>
      </c>
      <c r="I66" s="21">
        <f t="shared" ca="1" si="10"/>
        <v>0</v>
      </c>
      <c r="J66" s="21">
        <f t="shared" ca="1" si="10"/>
        <v>0</v>
      </c>
      <c r="K66" s="21">
        <f t="shared" ca="1" si="10"/>
        <v>0</v>
      </c>
      <c r="L66" s="21">
        <f t="shared" ca="1" si="10"/>
        <v>0</v>
      </c>
      <c r="M66" s="21">
        <f t="shared" ca="1" si="10"/>
        <v>0</v>
      </c>
      <c r="N66" s="21">
        <f t="shared" ca="1" si="10"/>
        <v>0</v>
      </c>
      <c r="O66" s="22">
        <f t="shared" ca="1" si="11"/>
        <v>0</v>
      </c>
    </row>
    <row r="67" spans="1:15" ht="12.75" customHeight="1" x14ac:dyDescent="0.3">
      <c r="A67" s="64" t="s">
        <v>268</v>
      </c>
      <c r="B67" s="20">
        <v>3009</v>
      </c>
      <c r="C67" s="65" t="s">
        <v>246</v>
      </c>
      <c r="D67" s="22">
        <f t="shared" ca="1" si="4"/>
        <v>0</v>
      </c>
      <c r="E67" s="21">
        <f t="shared" ca="1" si="10"/>
        <v>0</v>
      </c>
      <c r="F67" s="21">
        <f t="shared" ca="1" si="10"/>
        <v>0</v>
      </c>
      <c r="G67" s="21">
        <f t="shared" ca="1" si="10"/>
        <v>0</v>
      </c>
      <c r="H67" s="21">
        <f t="shared" ca="1" si="10"/>
        <v>0</v>
      </c>
      <c r="I67" s="21">
        <f t="shared" ca="1" si="10"/>
        <v>0</v>
      </c>
      <c r="J67" s="21">
        <f t="shared" ca="1" si="10"/>
        <v>0</v>
      </c>
      <c r="K67" s="21">
        <f t="shared" ca="1" si="10"/>
        <v>0</v>
      </c>
      <c r="L67" s="21">
        <f t="shared" ca="1" si="10"/>
        <v>0</v>
      </c>
      <c r="M67" s="21">
        <f t="shared" ca="1" si="10"/>
        <v>0</v>
      </c>
      <c r="N67" s="21">
        <f t="shared" ca="1" si="10"/>
        <v>0</v>
      </c>
      <c r="O67" s="22">
        <f t="shared" ca="1" si="11"/>
        <v>0</v>
      </c>
    </row>
    <row r="68" spans="1:15" ht="12.75" customHeight="1" x14ac:dyDescent="0.3">
      <c r="A68" s="64" t="s">
        <v>270</v>
      </c>
      <c r="B68" s="20">
        <v>3011</v>
      </c>
      <c r="C68" s="65" t="s">
        <v>246</v>
      </c>
      <c r="D68" s="22">
        <f t="shared" ca="1" si="4"/>
        <v>0</v>
      </c>
      <c r="E68" s="21">
        <f t="shared" ca="1" si="10"/>
        <v>0</v>
      </c>
      <c r="F68" s="21">
        <f t="shared" ca="1" si="10"/>
        <v>0</v>
      </c>
      <c r="G68" s="21">
        <f t="shared" ca="1" si="10"/>
        <v>0</v>
      </c>
      <c r="H68" s="21">
        <f t="shared" ca="1" si="10"/>
        <v>0</v>
      </c>
      <c r="I68" s="21">
        <f t="shared" ca="1" si="10"/>
        <v>0</v>
      </c>
      <c r="J68" s="21">
        <f t="shared" ca="1" si="10"/>
        <v>0</v>
      </c>
      <c r="K68" s="21">
        <f t="shared" ca="1" si="10"/>
        <v>0</v>
      </c>
      <c r="L68" s="21">
        <f t="shared" ca="1" si="10"/>
        <v>0</v>
      </c>
      <c r="M68" s="21">
        <f t="shared" ca="1" si="10"/>
        <v>0</v>
      </c>
      <c r="N68" s="21">
        <f t="shared" ca="1" si="10"/>
        <v>0</v>
      </c>
      <c r="O68" s="22">
        <f t="shared" ca="1" si="11"/>
        <v>0</v>
      </c>
    </row>
    <row r="69" spans="1:15" ht="12.75" customHeight="1" x14ac:dyDescent="0.3">
      <c r="A69" s="64" t="s">
        <v>272</v>
      </c>
      <c r="B69" s="20">
        <v>3012</v>
      </c>
      <c r="C69" s="65" t="s">
        <v>246</v>
      </c>
      <c r="D69" s="22">
        <f t="shared" ca="1" si="4"/>
        <v>0</v>
      </c>
      <c r="E69" s="21">
        <f t="shared" ca="1" si="10"/>
        <v>0</v>
      </c>
      <c r="F69" s="21">
        <f t="shared" ca="1" si="10"/>
        <v>0</v>
      </c>
      <c r="G69" s="21">
        <f t="shared" ca="1" si="10"/>
        <v>0</v>
      </c>
      <c r="H69" s="21">
        <f t="shared" ca="1" si="10"/>
        <v>0</v>
      </c>
      <c r="I69" s="21">
        <f t="shared" ca="1" si="10"/>
        <v>0</v>
      </c>
      <c r="J69" s="21">
        <f t="shared" ca="1" si="10"/>
        <v>0</v>
      </c>
      <c r="K69" s="21">
        <f t="shared" ca="1" si="10"/>
        <v>0</v>
      </c>
      <c r="L69" s="21">
        <f t="shared" ca="1" si="10"/>
        <v>0</v>
      </c>
      <c r="M69" s="21">
        <f t="shared" ca="1" si="10"/>
        <v>0</v>
      </c>
      <c r="N69" s="21">
        <f t="shared" ca="1" si="10"/>
        <v>0</v>
      </c>
      <c r="O69" s="22">
        <f t="shared" ca="1" si="11"/>
        <v>0</v>
      </c>
    </row>
    <row r="70" spans="1:15" ht="12.75" customHeight="1" x14ac:dyDescent="0.3">
      <c r="A70" s="64" t="s">
        <v>274</v>
      </c>
      <c r="B70" s="20">
        <v>3016</v>
      </c>
      <c r="C70" s="65" t="s">
        <v>246</v>
      </c>
      <c r="D70" s="22">
        <f t="shared" ca="1" si="4"/>
        <v>0</v>
      </c>
      <c r="E70" s="21">
        <f t="shared" ca="1" si="10"/>
        <v>0</v>
      </c>
      <c r="F70" s="21">
        <f t="shared" ca="1" si="10"/>
        <v>0</v>
      </c>
      <c r="G70" s="21">
        <f t="shared" ca="1" si="10"/>
        <v>0</v>
      </c>
      <c r="H70" s="21">
        <f t="shared" ca="1" si="10"/>
        <v>0</v>
      </c>
      <c r="I70" s="21">
        <f t="shared" ca="1" si="10"/>
        <v>0</v>
      </c>
      <c r="J70" s="21">
        <f t="shared" ca="1" si="10"/>
        <v>0</v>
      </c>
      <c r="K70" s="21">
        <f t="shared" ca="1" si="10"/>
        <v>0</v>
      </c>
      <c r="L70" s="21">
        <f t="shared" ca="1" si="10"/>
        <v>0</v>
      </c>
      <c r="M70" s="21">
        <f t="shared" ca="1" si="10"/>
        <v>0</v>
      </c>
      <c r="N70" s="21">
        <f t="shared" ca="1" si="10"/>
        <v>0</v>
      </c>
      <c r="O70" s="22">
        <f t="shared" ca="1" si="11"/>
        <v>0</v>
      </c>
    </row>
    <row r="71" spans="1:15" ht="12.75" customHeight="1" x14ac:dyDescent="0.3">
      <c r="A71" s="64" t="s">
        <v>276</v>
      </c>
      <c r="B71" s="20">
        <v>3017</v>
      </c>
      <c r="C71" s="65" t="s">
        <v>246</v>
      </c>
      <c r="D71" s="22">
        <f t="shared" ca="1" si="4"/>
        <v>0</v>
      </c>
      <c r="E71" s="21">
        <f t="shared" ref="E71:N72" ca="1" si="12">IFERROR(INDIRECT("'"&amp;$B$2&amp;"'!"&amp;ADDRESS(MATCH($B71,INDIRECT("'"&amp;$B$2&amp;"'!$B$1:$B$1095"),0),MATCH(E$5,INDIRECT("'"&amp;$B$2&amp;"'!5:5"),0))),0)</f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1">
        <f t="shared" ca="1" si="12"/>
        <v>0</v>
      </c>
      <c r="N71" s="21">
        <f t="shared" ca="1" si="12"/>
        <v>0</v>
      </c>
      <c r="O71" s="22">
        <f ca="1">D71+SUM(H71:N71)</f>
        <v>0</v>
      </c>
    </row>
    <row r="72" spans="1:15" ht="13.8" x14ac:dyDescent="0.3">
      <c r="A72" s="64" t="s">
        <v>278</v>
      </c>
      <c r="B72" s="20">
        <v>3018</v>
      </c>
      <c r="C72" s="65" t="s">
        <v>246</v>
      </c>
      <c r="D72" s="22">
        <f t="shared" ca="1" si="4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1">
        <f t="shared" ca="1" si="12"/>
        <v>0</v>
      </c>
      <c r="N72" s="21">
        <f t="shared" ca="1" si="12"/>
        <v>0</v>
      </c>
      <c r="O72" s="22">
        <f ca="1">D72+SUM(H72:N72)</f>
        <v>0</v>
      </c>
    </row>
    <row r="73" spans="1:15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13">SUMIF($C$7:$C$72,"HD",D$7:D$72)</f>
        <v>1672244678.2817001</v>
      </c>
      <c r="E73" s="56">
        <f t="shared" ca="1" si="13"/>
        <v>16063424.628402993</v>
      </c>
      <c r="F73" s="56">
        <f t="shared" ca="1" si="13"/>
        <v>113048226.63540286</v>
      </c>
      <c r="G73" s="56">
        <f t="shared" ca="1" si="13"/>
        <v>1543133027.017894</v>
      </c>
      <c r="H73" s="56">
        <f t="shared" ca="1" si="13"/>
        <v>31721299.500000101</v>
      </c>
      <c r="I73" s="56">
        <f t="shared" ca="1" si="13"/>
        <v>569471916.85619998</v>
      </c>
      <c r="J73" s="56">
        <f t="shared" ca="1" si="13"/>
        <v>13446078.7992</v>
      </c>
      <c r="K73" s="56">
        <f t="shared" ca="1" si="13"/>
        <v>7883744.1499999985</v>
      </c>
      <c r="L73" s="56">
        <f t="shared" ca="1" si="13"/>
        <v>0</v>
      </c>
      <c r="M73" s="56">
        <f t="shared" ca="1" si="13"/>
        <v>10254732.7292</v>
      </c>
      <c r="N73" s="56">
        <f t="shared" ca="1" si="13"/>
        <v>0</v>
      </c>
      <c r="O73" s="22">
        <f ca="1">D73+SUM(H73:N73)</f>
        <v>2305022450.3163004</v>
      </c>
    </row>
    <row r="74" spans="1:15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  <c r="N74" s="56">
        <f t="shared" ca="1" si="14"/>
        <v>0</v>
      </c>
      <c r="O74" s="22">
        <f ca="1">D74+SUM(H74:N74)</f>
        <v>0</v>
      </c>
    </row>
    <row r="75" spans="1:15" ht="13.8" x14ac:dyDescent="0.3">
      <c r="A75" s="66" t="s">
        <v>286</v>
      </c>
      <c r="B75" s="55">
        <v>9003</v>
      </c>
      <c r="C75" s="65" t="s">
        <v>287</v>
      </c>
      <c r="D75" s="56">
        <f t="shared" ref="D75:N75" ca="1" si="15">D73+D74</f>
        <v>1672244678.2817001</v>
      </c>
      <c r="E75" s="56">
        <f t="shared" ca="1" si="15"/>
        <v>16063424.628402993</v>
      </c>
      <c r="F75" s="56">
        <f t="shared" ca="1" si="15"/>
        <v>113048226.63540286</v>
      </c>
      <c r="G75" s="56">
        <f t="shared" ca="1" si="15"/>
        <v>1543133027.017894</v>
      </c>
      <c r="H75" s="56">
        <f t="shared" ca="1" si="15"/>
        <v>31721299.500000101</v>
      </c>
      <c r="I75" s="56">
        <f t="shared" ca="1" si="15"/>
        <v>569471916.85619998</v>
      </c>
      <c r="J75" s="56">
        <f t="shared" ca="1" si="15"/>
        <v>13446078.7992</v>
      </c>
      <c r="K75" s="56">
        <f t="shared" ca="1" si="15"/>
        <v>7883744.1499999985</v>
      </c>
      <c r="L75" s="56">
        <f t="shared" ca="1" si="15"/>
        <v>0</v>
      </c>
      <c r="M75" s="56">
        <f t="shared" ca="1" si="15"/>
        <v>10254732.7292</v>
      </c>
      <c r="N75" s="56">
        <f t="shared" ca="1" si="15"/>
        <v>0</v>
      </c>
      <c r="O75" s="22">
        <f ca="1">D75+SUM(H75:N75)</f>
        <v>2305022450.3163004</v>
      </c>
    </row>
  </sheetData>
  <mergeCells count="1">
    <mergeCell ref="E2:G2"/>
  </mergeCells>
  <dataValidations count="1">
    <dataValidation type="list" allowBlank="1" showInputMessage="1" showErrorMessage="1" sqref="B2" xr:uid="{B6736BFB-B1A1-42CD-9829-A5E550A099B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C6957-C580-41F0-B3E3-0272ADA26347}">
  <dimension ref="A1:V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22" width="15.6640625" style="3" customWidth="1"/>
    <col min="23" max="23" width="4" style="3" customWidth="1"/>
    <col min="24" max="16384" width="9.109375" style="3"/>
  </cols>
  <sheetData>
    <row r="1" spans="1:22" ht="15" customHeight="1" x14ac:dyDescent="0.3">
      <c r="A1" s="1" t="s">
        <v>0</v>
      </c>
      <c r="B1" s="2"/>
      <c r="C1" s="2"/>
    </row>
    <row r="2" spans="1:22" ht="15" customHeight="1" x14ac:dyDescent="0.3">
      <c r="A2" s="1" t="s">
        <v>329</v>
      </c>
      <c r="B2" s="68" t="s">
        <v>8</v>
      </c>
      <c r="C2" s="2"/>
      <c r="E2" s="81" t="s">
        <v>1</v>
      </c>
      <c r="F2" s="82"/>
      <c r="G2" s="83"/>
      <c r="H2" s="5"/>
    </row>
    <row r="3" spans="1:22" ht="15" customHeight="1" x14ac:dyDescent="0.3">
      <c r="A3" s="4" t="s">
        <v>354</v>
      </c>
      <c r="B3" s="2"/>
      <c r="C3" s="2"/>
    </row>
    <row r="4" spans="1:22" ht="22.5" customHeight="1" x14ac:dyDescent="0.25"/>
    <row r="5" spans="1:22" ht="22.5" customHeight="1" x14ac:dyDescent="0.25">
      <c r="D5" s="10">
        <v>723</v>
      </c>
      <c r="E5" s="10">
        <v>724</v>
      </c>
      <c r="F5" s="10">
        <v>765</v>
      </c>
      <c r="G5" s="10">
        <v>766</v>
      </c>
      <c r="H5" s="10">
        <v>767</v>
      </c>
      <c r="I5" s="10">
        <v>768</v>
      </c>
      <c r="J5" s="10">
        <v>772</v>
      </c>
      <c r="K5" s="10">
        <v>773</v>
      </c>
      <c r="L5" s="10">
        <v>774</v>
      </c>
      <c r="M5" s="10">
        <v>775</v>
      </c>
      <c r="N5" s="10">
        <v>776</v>
      </c>
      <c r="O5" s="10">
        <v>777</v>
      </c>
      <c r="P5" s="10">
        <v>778</v>
      </c>
      <c r="Q5" s="10">
        <v>779</v>
      </c>
      <c r="R5" s="10">
        <v>780</v>
      </c>
      <c r="S5" s="10">
        <v>781</v>
      </c>
      <c r="T5" s="10">
        <v>782</v>
      </c>
      <c r="U5" s="10">
        <v>783</v>
      </c>
      <c r="V5" s="69"/>
    </row>
    <row r="6" spans="1:22" ht="79.5" customHeight="1" x14ac:dyDescent="0.25">
      <c r="A6" s="63" t="s">
        <v>142</v>
      </c>
      <c r="B6" s="63" t="s">
        <v>143</v>
      </c>
      <c r="C6" s="63" t="s">
        <v>144</v>
      </c>
      <c r="D6" s="7" t="s">
        <v>56</v>
      </c>
      <c r="E6" s="7" t="s">
        <v>57</v>
      </c>
      <c r="F6" s="7" t="s">
        <v>58</v>
      </c>
      <c r="G6" s="7" t="s">
        <v>59</v>
      </c>
      <c r="H6" s="7" t="s">
        <v>60</v>
      </c>
      <c r="I6" s="7" t="s">
        <v>61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66</v>
      </c>
      <c r="O6" s="7" t="s">
        <v>67</v>
      </c>
      <c r="P6" s="7" t="s">
        <v>68</v>
      </c>
      <c r="Q6" s="7" t="s">
        <v>69</v>
      </c>
      <c r="R6" s="7" t="s">
        <v>70</v>
      </c>
      <c r="S6" s="7" t="s">
        <v>71</v>
      </c>
      <c r="T6" s="7" t="s">
        <v>72</v>
      </c>
      <c r="U6" s="7" t="s">
        <v>73</v>
      </c>
      <c r="V6" s="69" t="s">
        <v>330</v>
      </c>
    </row>
    <row r="7" spans="1:22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T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O7:U22" ca="1" si="1">IFERROR(INDIRECT("'"&amp;$B$2&amp;"'!"&amp;ADDRESS(MATCH($B7,INDIRECT("'"&amp;$B$2&amp;"'!$B$1:$B$1095"),0),MATCH(U$5,INDIRECT("'"&amp;$B$2&amp;"'!5:5"),0))),0)</f>
        <v>0</v>
      </c>
      <c r="V7" s="22">
        <f t="shared" ref="V7:V22" ca="1" si="2">+SUM(D7:U7)</f>
        <v>0</v>
      </c>
    </row>
    <row r="8" spans="1:22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236490.77000000328</v>
      </c>
      <c r="E8" s="21">
        <f t="shared" ca="1" si="0"/>
        <v>2829268.5199999809</v>
      </c>
      <c r="F8" s="21">
        <f t="shared" ca="1" si="0"/>
        <v>2693184717.3099999</v>
      </c>
      <c r="G8" s="21">
        <f t="shared" ca="1" si="0"/>
        <v>4821022.9000000004</v>
      </c>
      <c r="H8" s="21">
        <f t="shared" ca="1" si="0"/>
        <v>89532481.870000511</v>
      </c>
      <c r="I8" s="21">
        <f t="shared" ca="1" si="0"/>
        <v>33947607.51000002</v>
      </c>
      <c r="J8" s="21">
        <f t="shared" ca="1" si="0"/>
        <v>0</v>
      </c>
      <c r="K8" s="21">
        <f t="shared" ca="1" si="0"/>
        <v>4188.3899999999994</v>
      </c>
      <c r="L8" s="21">
        <f t="shared" ca="1" si="0"/>
        <v>0</v>
      </c>
      <c r="M8" s="21">
        <f t="shared" ca="1" si="0"/>
        <v>0</v>
      </c>
      <c r="N8" s="21">
        <f t="shared" ca="1" si="0"/>
        <v>-144166.58000000007</v>
      </c>
      <c r="O8" s="21">
        <f t="shared" ca="1" si="1"/>
        <v>-15559917.069999993</v>
      </c>
      <c r="P8" s="21">
        <f t="shared" ca="1" si="1"/>
        <v>61916.5</v>
      </c>
      <c r="Q8" s="21">
        <f t="shared" ca="1" si="1"/>
        <v>2526554.6799999997</v>
      </c>
      <c r="R8" s="21">
        <f t="shared" ca="1" si="1"/>
        <v>53639.139999999898</v>
      </c>
      <c r="S8" s="21">
        <f t="shared" ca="1" si="1"/>
        <v>0</v>
      </c>
      <c r="T8" s="21">
        <f t="shared" ca="1" si="1"/>
        <v>7345.8000000000466</v>
      </c>
      <c r="U8" s="21">
        <f t="shared" ca="1" si="1"/>
        <v>330692.34999999998</v>
      </c>
      <c r="V8" s="22">
        <f t="shared" ca="1" si="2"/>
        <v>2811831842.0900002</v>
      </c>
    </row>
    <row r="9" spans="1:22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329847.94999999995</v>
      </c>
      <c r="E9" s="21">
        <f t="shared" ca="1" si="0"/>
        <v>285555.57000000007</v>
      </c>
      <c r="F9" s="21">
        <f t="shared" ca="1" si="0"/>
        <v>45285838.480000004</v>
      </c>
      <c r="G9" s="21">
        <f t="shared" ca="1" si="0"/>
        <v>105520347.04999997</v>
      </c>
      <c r="H9" s="21">
        <f t="shared" ca="1" si="0"/>
        <v>34190468.880000003</v>
      </c>
      <c r="I9" s="21">
        <f t="shared" ca="1" si="0"/>
        <v>16648660.199999997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1">
        <f t="shared" ca="1" si="1"/>
        <v>-7.44</v>
      </c>
      <c r="P9" s="21">
        <f t="shared" ca="1" si="1"/>
        <v>0</v>
      </c>
      <c r="Q9" s="21">
        <f t="shared" ca="1" si="1"/>
        <v>17.100000000000001</v>
      </c>
      <c r="R9" s="21">
        <f t="shared" ca="1" si="1"/>
        <v>0</v>
      </c>
      <c r="S9" s="21">
        <f t="shared" ca="1" si="1"/>
        <v>0</v>
      </c>
      <c r="T9" s="21">
        <f t="shared" ca="1" si="1"/>
        <v>0</v>
      </c>
      <c r="U9" s="21">
        <f t="shared" ca="1" si="1"/>
        <v>0</v>
      </c>
      <c r="V9" s="22">
        <f t="shared" ca="1" si="2"/>
        <v>202260727.78999996</v>
      </c>
    </row>
    <row r="10" spans="1:22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291030.03999999992</v>
      </c>
      <c r="E10" s="21">
        <f t="shared" ca="1" si="0"/>
        <v>3031137.0200000298</v>
      </c>
      <c r="F10" s="21">
        <f t="shared" ca="1" si="0"/>
        <v>8549614.6400000006</v>
      </c>
      <c r="G10" s="21">
        <f t="shared" ca="1" si="0"/>
        <v>3299749.76</v>
      </c>
      <c r="H10" s="21">
        <f t="shared" ca="1" si="0"/>
        <v>118619528.94</v>
      </c>
      <c r="I10" s="21">
        <f t="shared" ca="1" si="0"/>
        <v>6673129.4900000002</v>
      </c>
      <c r="J10" s="21">
        <f t="shared" ca="1" si="0"/>
        <v>0</v>
      </c>
      <c r="K10" s="21">
        <f t="shared" ca="1" si="0"/>
        <v>2686406.35</v>
      </c>
      <c r="L10" s="21">
        <f t="shared" ca="1" si="0"/>
        <v>0</v>
      </c>
      <c r="M10" s="21">
        <f t="shared" ca="1" si="0"/>
        <v>74780548.719999999</v>
      </c>
      <c r="N10" s="21">
        <f t="shared" ca="1" si="0"/>
        <v>29882112.579999998</v>
      </c>
      <c r="O10" s="21">
        <f t="shared" ca="1" si="1"/>
        <v>822297653.64999998</v>
      </c>
      <c r="P10" s="21">
        <f t="shared" ca="1" si="1"/>
        <v>6085326.71</v>
      </c>
      <c r="Q10" s="21">
        <f t="shared" ca="1" si="1"/>
        <v>263004508.15000001</v>
      </c>
      <c r="R10" s="21">
        <f t="shared" ca="1" si="1"/>
        <v>936599.63999999897</v>
      </c>
      <c r="S10" s="21">
        <f t="shared" ca="1" si="1"/>
        <v>0</v>
      </c>
      <c r="T10" s="21">
        <f t="shared" ca="1" si="1"/>
        <v>6627496.5300000003</v>
      </c>
      <c r="U10" s="21">
        <f t="shared" ca="1" si="1"/>
        <v>45856265.549999997</v>
      </c>
      <c r="V10" s="22">
        <f t="shared" ca="1" si="2"/>
        <v>1392621107.7700002</v>
      </c>
    </row>
    <row r="11" spans="1:22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2790.31</v>
      </c>
      <c r="F11" s="21">
        <f t="shared" ca="1" si="0"/>
        <v>791524.2</v>
      </c>
      <c r="G11" s="21">
        <f t="shared" ca="1" si="0"/>
        <v>0</v>
      </c>
      <c r="H11" s="21">
        <f t="shared" ca="1" si="0"/>
        <v>10.220000000000001</v>
      </c>
      <c r="I11" s="21">
        <f t="shared" ca="1" si="0"/>
        <v>130403.16</v>
      </c>
      <c r="J11" s="21">
        <f t="shared" ca="1" si="0"/>
        <v>0</v>
      </c>
      <c r="K11" s="21">
        <f t="shared" ca="1" si="0"/>
        <v>1134411.05</v>
      </c>
      <c r="L11" s="21">
        <f t="shared" ca="1" si="0"/>
        <v>0</v>
      </c>
      <c r="M11" s="21">
        <f t="shared" ca="1" si="0"/>
        <v>0</v>
      </c>
      <c r="N11" s="21">
        <f t="shared" ca="1" si="0"/>
        <v>10864498.58</v>
      </c>
      <c r="O11" s="21">
        <f t="shared" ca="1" si="1"/>
        <v>266097847.5</v>
      </c>
      <c r="P11" s="21">
        <f t="shared" ca="1" si="1"/>
        <v>1754538.75</v>
      </c>
      <c r="Q11" s="21">
        <f t="shared" ca="1" si="1"/>
        <v>113891004.03</v>
      </c>
      <c r="R11" s="21">
        <f t="shared" ca="1" si="1"/>
        <v>0</v>
      </c>
      <c r="S11" s="21">
        <f t="shared" ca="1" si="1"/>
        <v>0</v>
      </c>
      <c r="T11" s="21">
        <f t="shared" ca="1" si="1"/>
        <v>2952866.4</v>
      </c>
      <c r="U11" s="21">
        <f t="shared" ca="1" si="1"/>
        <v>20338701.030000001</v>
      </c>
      <c r="V11" s="22">
        <f t="shared" ca="1" si="2"/>
        <v>417958595.2299999</v>
      </c>
    </row>
    <row r="12" spans="1:22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1"/>
        <v>0</v>
      </c>
      <c r="P12" s="21">
        <f t="shared" ca="1" si="1"/>
        <v>0</v>
      </c>
      <c r="Q12" s="21">
        <f t="shared" ca="1" si="1"/>
        <v>0</v>
      </c>
      <c r="R12" s="21">
        <f t="shared" ca="1" si="1"/>
        <v>0</v>
      </c>
      <c r="S12" s="21">
        <f t="shared" ca="1" si="1"/>
        <v>0</v>
      </c>
      <c r="T12" s="21">
        <f t="shared" ca="1" si="1"/>
        <v>0</v>
      </c>
      <c r="U12" s="21">
        <f t="shared" ca="1" si="1"/>
        <v>0</v>
      </c>
      <c r="V12" s="22">
        <f t="shared" ca="1" si="2"/>
        <v>0</v>
      </c>
    </row>
    <row r="13" spans="1:22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183885.24</v>
      </c>
      <c r="E13" s="21">
        <f t="shared" ca="1" si="0"/>
        <v>1275180.74</v>
      </c>
      <c r="F13" s="21">
        <f t="shared" ca="1" si="0"/>
        <v>1127401.74</v>
      </c>
      <c r="G13" s="21">
        <f t="shared" ca="1" si="0"/>
        <v>0</v>
      </c>
      <c r="H13" s="21">
        <f t="shared" ca="1" si="0"/>
        <v>11156355.99</v>
      </c>
      <c r="I13" s="21">
        <f t="shared" ca="1" si="0"/>
        <v>6631473.3200000003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1"/>
        <v>0</v>
      </c>
      <c r="P13" s="21">
        <f t="shared" ca="1" si="1"/>
        <v>0</v>
      </c>
      <c r="Q13" s="21">
        <f t="shared" ca="1" si="1"/>
        <v>0</v>
      </c>
      <c r="R13" s="21">
        <f t="shared" ca="1" si="1"/>
        <v>0</v>
      </c>
      <c r="S13" s="21">
        <f t="shared" ca="1" si="1"/>
        <v>0</v>
      </c>
      <c r="T13" s="21">
        <f t="shared" ca="1" si="1"/>
        <v>0</v>
      </c>
      <c r="U13" s="21">
        <f t="shared" ca="1" si="1"/>
        <v>0</v>
      </c>
      <c r="V13" s="22">
        <f t="shared" ca="1" si="2"/>
        <v>20374297.030000001</v>
      </c>
    </row>
    <row r="14" spans="1:22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41914.22</v>
      </c>
      <c r="E14" s="21">
        <f t="shared" ca="1" si="0"/>
        <v>2811786.83</v>
      </c>
      <c r="F14" s="21">
        <f t="shared" ca="1" si="0"/>
        <v>886639.04000000015</v>
      </c>
      <c r="G14" s="21">
        <f t="shared" ca="1" si="0"/>
        <v>1511974.97</v>
      </c>
      <c r="H14" s="21">
        <f t="shared" ca="1" si="0"/>
        <v>12845717.609999999</v>
      </c>
      <c r="I14" s="21">
        <f t="shared" ca="1" si="0"/>
        <v>1606850.75</v>
      </c>
      <c r="J14" s="21">
        <f t="shared" ca="1" si="0"/>
        <v>0</v>
      </c>
      <c r="K14" s="21">
        <f t="shared" ca="1" si="0"/>
        <v>1419758.99</v>
      </c>
      <c r="L14" s="21">
        <f t="shared" ca="1" si="0"/>
        <v>0</v>
      </c>
      <c r="M14" s="21">
        <f t="shared" ca="1" si="0"/>
        <v>0</v>
      </c>
      <c r="N14" s="21">
        <f t="shared" ca="1" si="0"/>
        <v>13520525.710000001</v>
      </c>
      <c r="O14" s="21">
        <f t="shared" ca="1" si="1"/>
        <v>326138964.76999998</v>
      </c>
      <c r="P14" s="21">
        <f t="shared" ca="1" si="1"/>
        <v>2219533.37</v>
      </c>
      <c r="Q14" s="21">
        <f t="shared" ca="1" si="1"/>
        <v>143424898.41</v>
      </c>
      <c r="R14" s="21">
        <f t="shared" ca="1" si="1"/>
        <v>0</v>
      </c>
      <c r="S14" s="21">
        <f t="shared" ca="1" si="1"/>
        <v>0</v>
      </c>
      <c r="T14" s="21">
        <f t="shared" ca="1" si="1"/>
        <v>3694143.74</v>
      </c>
      <c r="U14" s="21">
        <f t="shared" ca="1" si="1"/>
        <v>25562827.239999998</v>
      </c>
      <c r="V14" s="22">
        <f t="shared" ca="1" si="2"/>
        <v>535685535.64999998</v>
      </c>
    </row>
    <row r="15" spans="1:22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41243908.750000037</v>
      </c>
      <c r="G15" s="21">
        <f t="shared" ca="1" si="0"/>
        <v>0</v>
      </c>
      <c r="H15" s="21">
        <f t="shared" ca="1" si="0"/>
        <v>0</v>
      </c>
      <c r="I15" s="21">
        <f t="shared" ca="1" si="0"/>
        <v>4572783284.2942867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1"/>
        <v>0</v>
      </c>
      <c r="P15" s="21">
        <f t="shared" ca="1" si="1"/>
        <v>0</v>
      </c>
      <c r="Q15" s="21">
        <f t="shared" ca="1" si="1"/>
        <v>0</v>
      </c>
      <c r="R15" s="21">
        <f t="shared" ca="1" si="1"/>
        <v>0</v>
      </c>
      <c r="S15" s="21">
        <f t="shared" ca="1" si="1"/>
        <v>0</v>
      </c>
      <c r="T15" s="21">
        <f t="shared" ca="1" si="1"/>
        <v>0</v>
      </c>
      <c r="U15" s="21">
        <f t="shared" ca="1" si="1"/>
        <v>0</v>
      </c>
      <c r="V15" s="22">
        <f t="shared" ca="1" si="2"/>
        <v>4614027193.0442867</v>
      </c>
    </row>
    <row r="16" spans="1:22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1"/>
        <v>0</v>
      </c>
      <c r="P16" s="21">
        <f t="shared" ca="1" si="1"/>
        <v>0</v>
      </c>
      <c r="Q16" s="21">
        <f t="shared" ca="1" si="1"/>
        <v>0</v>
      </c>
      <c r="R16" s="21">
        <f t="shared" ca="1" si="1"/>
        <v>0</v>
      </c>
      <c r="S16" s="21">
        <f t="shared" ca="1" si="1"/>
        <v>0</v>
      </c>
      <c r="T16" s="21">
        <f t="shared" ca="1" si="1"/>
        <v>0</v>
      </c>
      <c r="U16" s="21">
        <f t="shared" ca="1" si="1"/>
        <v>0</v>
      </c>
      <c r="V16" s="22">
        <f t="shared" ca="1" si="2"/>
        <v>0</v>
      </c>
    </row>
    <row r="17" spans="1:22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1006062</v>
      </c>
      <c r="E17" s="21">
        <f t="shared" ca="1" si="0"/>
        <v>67103893</v>
      </c>
      <c r="F17" s="21">
        <f t="shared" ca="1" si="0"/>
        <v>11437394</v>
      </c>
      <c r="G17" s="21">
        <f t="shared" ca="1" si="0"/>
        <v>0</v>
      </c>
      <c r="H17" s="21">
        <f t="shared" ca="1" si="0"/>
        <v>58217645</v>
      </c>
      <c r="I17" s="21">
        <f t="shared" ca="1" si="0"/>
        <v>8914717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1"/>
        <v>0</v>
      </c>
      <c r="P17" s="21">
        <f t="shared" ca="1" si="1"/>
        <v>0</v>
      </c>
      <c r="Q17" s="21">
        <f t="shared" ca="1" si="1"/>
        <v>0</v>
      </c>
      <c r="R17" s="21">
        <f t="shared" ca="1" si="1"/>
        <v>0</v>
      </c>
      <c r="S17" s="21">
        <f t="shared" ca="1" si="1"/>
        <v>0</v>
      </c>
      <c r="T17" s="21">
        <f t="shared" ca="1" si="1"/>
        <v>0</v>
      </c>
      <c r="U17" s="21">
        <f t="shared" ca="1" si="1"/>
        <v>0</v>
      </c>
      <c r="V17" s="22">
        <f t="shared" ca="1" si="2"/>
        <v>146679711</v>
      </c>
    </row>
    <row r="18" spans="1:22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898.20299999999997</v>
      </c>
      <c r="E18" s="21">
        <f t="shared" ca="1" si="0"/>
        <v>2005.4621999999999</v>
      </c>
      <c r="F18" s="21">
        <f t="shared" ca="1" si="0"/>
        <v>3185.39</v>
      </c>
      <c r="G18" s="21">
        <f t="shared" ca="1" si="0"/>
        <v>0</v>
      </c>
      <c r="H18" s="21">
        <f t="shared" ca="1" si="0"/>
        <v>0</v>
      </c>
      <c r="I18" s="21">
        <f t="shared" ca="1" si="0"/>
        <v>12860.419999999998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1"/>
        <v>0</v>
      </c>
      <c r="P18" s="21">
        <f t="shared" ca="1" si="1"/>
        <v>0</v>
      </c>
      <c r="Q18" s="21">
        <f t="shared" ca="1" si="1"/>
        <v>0</v>
      </c>
      <c r="R18" s="21">
        <f t="shared" ca="1" si="1"/>
        <v>0</v>
      </c>
      <c r="S18" s="21">
        <f t="shared" ca="1" si="1"/>
        <v>0</v>
      </c>
      <c r="T18" s="21">
        <f t="shared" ca="1" si="1"/>
        <v>0</v>
      </c>
      <c r="U18" s="21">
        <f t="shared" ca="1" si="1"/>
        <v>0</v>
      </c>
      <c r="V18" s="22">
        <f t="shared" ca="1" si="2"/>
        <v>18949.475199999997</v>
      </c>
    </row>
    <row r="19" spans="1:22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1"/>
        <v>0</v>
      </c>
      <c r="P19" s="21">
        <f t="shared" ca="1" si="1"/>
        <v>0</v>
      </c>
      <c r="Q19" s="21">
        <f t="shared" ca="1" si="1"/>
        <v>0</v>
      </c>
      <c r="R19" s="21">
        <f t="shared" ca="1" si="1"/>
        <v>0</v>
      </c>
      <c r="S19" s="21">
        <f t="shared" ca="1" si="1"/>
        <v>0</v>
      </c>
      <c r="T19" s="21">
        <f t="shared" ca="1" si="1"/>
        <v>0</v>
      </c>
      <c r="U19" s="21">
        <f t="shared" ca="1" si="1"/>
        <v>0</v>
      </c>
      <c r="V19" s="22">
        <f t="shared" ca="1" si="2"/>
        <v>0</v>
      </c>
    </row>
    <row r="20" spans="1:22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136892.07</v>
      </c>
      <c r="E20" s="21">
        <f t="shared" ca="1" si="0"/>
        <v>155981.52000000002</v>
      </c>
      <c r="F20" s="21">
        <f t="shared" ca="1" si="0"/>
        <v>30478.81</v>
      </c>
      <c r="G20" s="21">
        <f t="shared" ca="1" si="0"/>
        <v>0</v>
      </c>
      <c r="H20" s="21">
        <f t="shared" ca="1" si="0"/>
        <v>1890258.64</v>
      </c>
      <c r="I20" s="21">
        <f t="shared" ca="1" si="0"/>
        <v>321137.10000000003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155253419.56999999</v>
      </c>
      <c r="N20" s="21">
        <f t="shared" ca="1" si="0"/>
        <v>0</v>
      </c>
      <c r="O20" s="21">
        <f t="shared" ca="1" si="1"/>
        <v>10629256.720000001</v>
      </c>
      <c r="P20" s="21">
        <f t="shared" ca="1" si="1"/>
        <v>0</v>
      </c>
      <c r="Q20" s="21">
        <f t="shared" ca="1" si="1"/>
        <v>0</v>
      </c>
      <c r="R20" s="21">
        <f t="shared" ca="1" si="1"/>
        <v>0</v>
      </c>
      <c r="S20" s="21">
        <f t="shared" ca="1" si="1"/>
        <v>0</v>
      </c>
      <c r="T20" s="21">
        <f t="shared" ca="1" si="1"/>
        <v>0</v>
      </c>
      <c r="U20" s="21">
        <f t="shared" ca="1" si="1"/>
        <v>939818.16</v>
      </c>
      <c r="V20" s="22">
        <f t="shared" ca="1" si="2"/>
        <v>169357242.58999997</v>
      </c>
    </row>
    <row r="21" spans="1:22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39149.17</v>
      </c>
      <c r="E21" s="21">
        <f t="shared" ca="1" si="0"/>
        <v>225366.23</v>
      </c>
      <c r="F21" s="21">
        <f t="shared" ca="1" si="0"/>
        <v>3023193.16</v>
      </c>
      <c r="G21" s="21">
        <f t="shared" ca="1" si="0"/>
        <v>0</v>
      </c>
      <c r="H21" s="21">
        <f t="shared" ca="1" si="0"/>
        <v>2635999.0700000003</v>
      </c>
      <c r="I21" s="21">
        <f t="shared" ca="1" si="0"/>
        <v>539964.97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1"/>
        <v>0</v>
      </c>
      <c r="P21" s="21">
        <f t="shared" ca="1" si="1"/>
        <v>0</v>
      </c>
      <c r="Q21" s="21">
        <f t="shared" ca="1" si="1"/>
        <v>0</v>
      </c>
      <c r="R21" s="21">
        <f t="shared" ca="1" si="1"/>
        <v>0</v>
      </c>
      <c r="S21" s="21">
        <f t="shared" ca="1" si="1"/>
        <v>0</v>
      </c>
      <c r="T21" s="21">
        <f t="shared" ca="1" si="1"/>
        <v>0</v>
      </c>
      <c r="U21" s="21">
        <f t="shared" ca="1" si="1"/>
        <v>0</v>
      </c>
      <c r="V21" s="22">
        <f t="shared" ca="1" si="2"/>
        <v>6463672.6000000006</v>
      </c>
    </row>
    <row r="22" spans="1:22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8534901.1400000006</v>
      </c>
      <c r="F22" s="21">
        <f t="shared" ca="1" si="0"/>
        <v>41597779.919999868</v>
      </c>
      <c r="G22" s="21">
        <f t="shared" ca="1" si="0"/>
        <v>2635675.65</v>
      </c>
      <c r="H22" s="21">
        <f t="shared" ca="1" si="0"/>
        <v>5147421940.4499989</v>
      </c>
      <c r="I22" s="21">
        <f t="shared" ca="1" si="0"/>
        <v>48000430.450000003</v>
      </c>
      <c r="J22" s="21">
        <f t="shared" ca="1" si="0"/>
        <v>0</v>
      </c>
      <c r="K22" s="21">
        <f t="shared" ca="1" si="0"/>
        <v>14190609.249999985</v>
      </c>
      <c r="L22" s="21">
        <f t="shared" ca="1" si="0"/>
        <v>0</v>
      </c>
      <c r="M22" s="21">
        <f t="shared" ca="1" si="0"/>
        <v>0</v>
      </c>
      <c r="N22" s="21">
        <f t="shared" ca="1" si="0"/>
        <v>135444746.46999991</v>
      </c>
      <c r="O22" s="21">
        <f t="shared" ca="1" si="0"/>
        <v>3287320504.5</v>
      </c>
      <c r="P22" s="21">
        <f t="shared" ca="1" si="0"/>
        <v>22107858.32</v>
      </c>
      <c r="Q22" s="21">
        <f t="shared" ca="1" si="0"/>
        <v>1430272167.1300027</v>
      </c>
      <c r="R22" s="21">
        <f t="shared" ca="1" si="0"/>
        <v>350977.38</v>
      </c>
      <c r="S22" s="21">
        <f t="shared" ca="1" si="0"/>
        <v>0</v>
      </c>
      <c r="T22" s="21">
        <f t="shared" ca="1" si="0"/>
        <v>36929194.489999987</v>
      </c>
      <c r="U22" s="21">
        <f t="shared" ca="1" si="1"/>
        <v>255123668.41999999</v>
      </c>
      <c r="V22" s="22">
        <f t="shared" ca="1" si="2"/>
        <v>10429930453.57</v>
      </c>
    </row>
    <row r="23" spans="1:22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T38" ca="1" si="3">IFERROR(INDIRECT("'"&amp;$B$2&amp;"'!"&amp;ADDRESS(MATCH($B23,INDIRECT("'"&amp;$B$2&amp;"'!$B$1:$B$1095"),0),MATCH(D$5,INDIRECT("'"&amp;$B$2&amp;"'!5:5"),0))),0)</f>
        <v>566.43000000000097</v>
      </c>
      <c r="E23" s="21">
        <f t="shared" ca="1" si="3"/>
        <v>11932.49</v>
      </c>
      <c r="F23" s="21">
        <f t="shared" ca="1" si="3"/>
        <v>1950231.24</v>
      </c>
      <c r="G23" s="21">
        <f t="shared" ca="1" si="3"/>
        <v>6042867.4300007476</v>
      </c>
      <c r="H23" s="21">
        <f t="shared" ca="1" si="3"/>
        <v>8508061.6799999997</v>
      </c>
      <c r="I23" s="21">
        <f t="shared" ca="1" si="3"/>
        <v>4623360.4800000004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1147330.47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1">
        <f t="shared" ca="1" si="3"/>
        <v>0</v>
      </c>
      <c r="S23" s="21">
        <f t="shared" ca="1" si="3"/>
        <v>0</v>
      </c>
      <c r="T23" s="21">
        <f t="shared" ca="1" si="3"/>
        <v>0</v>
      </c>
      <c r="U23" s="21">
        <f t="shared" ref="O23:U38" ca="1" si="4">IFERROR(INDIRECT("'"&amp;$B$2&amp;"'!"&amp;ADDRESS(MATCH($B23,INDIRECT("'"&amp;$B$2&amp;"'!$B$1:$B$1095"),0),MATCH(U$5,INDIRECT("'"&amp;$B$2&amp;"'!5:5"),0))),0)</f>
        <v>0</v>
      </c>
      <c r="V23" s="22">
        <f ca="1">+SUM(D23:U23)</f>
        <v>22284350.220000748</v>
      </c>
    </row>
    <row r="24" spans="1:22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285728.32000001299</v>
      </c>
      <c r="E24" s="21">
        <f t="shared" ca="1" si="3"/>
        <v>886861.15000000095</v>
      </c>
      <c r="F24" s="21">
        <f t="shared" ca="1" si="3"/>
        <v>30789016.779999699</v>
      </c>
      <c r="G24" s="21">
        <f t="shared" ca="1" si="3"/>
        <v>0</v>
      </c>
      <c r="H24" s="21">
        <f t="shared" ca="1" si="3"/>
        <v>5017022.2200000007</v>
      </c>
      <c r="I24" s="21">
        <f t="shared" ca="1" si="3"/>
        <v>8509224.0499999207</v>
      </c>
      <c r="J24" s="21">
        <f t="shared" ca="1" si="3"/>
        <v>0</v>
      </c>
      <c r="K24" s="21">
        <f t="shared" ca="1" si="3"/>
        <v>4540436.5040499996</v>
      </c>
      <c r="L24" s="21">
        <f t="shared" ca="1" si="3"/>
        <v>0</v>
      </c>
      <c r="M24" s="21">
        <f t="shared" ca="1" si="3"/>
        <v>0</v>
      </c>
      <c r="N24" s="21">
        <f t="shared" ca="1" si="3"/>
        <v>43361658.165200002</v>
      </c>
      <c r="O24" s="21">
        <f t="shared" ca="1" si="4"/>
        <v>1054709220.6288</v>
      </c>
      <c r="P24" s="21">
        <f t="shared" ca="1" si="4"/>
        <v>7063923.75765</v>
      </c>
      <c r="Q24" s="21">
        <f t="shared" ca="1" si="4"/>
        <v>499996404.42085004</v>
      </c>
      <c r="R24" s="21">
        <f t="shared" ca="1" si="4"/>
        <v>0</v>
      </c>
      <c r="S24" s="21">
        <f t="shared" ca="1" si="4"/>
        <v>0</v>
      </c>
      <c r="T24" s="21">
        <f t="shared" ca="1" si="4"/>
        <v>11816362.789100001</v>
      </c>
      <c r="U24" s="21">
        <f t="shared" ca="1" si="4"/>
        <v>81618850.375700012</v>
      </c>
      <c r="V24" s="22">
        <f ca="1">+SUM(D24:U24)</f>
        <v>1748594709.1613495</v>
      </c>
    </row>
    <row r="25" spans="1:22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65</v>
      </c>
      <c r="E25" s="21">
        <f t="shared" ca="1" si="3"/>
        <v>4.5200000000000005</v>
      </c>
      <c r="F25" s="21">
        <f t="shared" ca="1" si="3"/>
        <v>39.76</v>
      </c>
      <c r="G25" s="21">
        <f t="shared" ca="1" si="3"/>
        <v>16530.55</v>
      </c>
      <c r="H25" s="21">
        <f t="shared" ca="1" si="3"/>
        <v>397288.52</v>
      </c>
      <c r="I25" s="21">
        <f t="shared" ca="1" si="3"/>
        <v>1065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1">
        <f t="shared" ca="1" si="4"/>
        <v>0</v>
      </c>
      <c r="P25" s="21">
        <f t="shared" ca="1" si="4"/>
        <v>0</v>
      </c>
      <c r="Q25" s="21">
        <f t="shared" ca="1" si="4"/>
        <v>0</v>
      </c>
      <c r="R25" s="21">
        <f t="shared" ca="1" si="4"/>
        <v>0</v>
      </c>
      <c r="S25" s="21">
        <f t="shared" ca="1" si="4"/>
        <v>0</v>
      </c>
      <c r="T25" s="21">
        <f t="shared" ca="1" si="4"/>
        <v>0</v>
      </c>
      <c r="U25" s="21">
        <f t="shared" ca="1" si="4"/>
        <v>0</v>
      </c>
      <c r="V25" s="22">
        <f t="shared" ref="V25:V44" ca="1" si="5">+SUM(D25:U25)</f>
        <v>414993.35000000003</v>
      </c>
    </row>
    <row r="26" spans="1:22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48859.010584681993</v>
      </c>
      <c r="E26" s="21">
        <f t="shared" ca="1" si="3"/>
        <v>419134.82026414189</v>
      </c>
      <c r="F26" s="21">
        <f t="shared" ca="1" si="3"/>
        <v>5598261.4515399998</v>
      </c>
      <c r="G26" s="21">
        <f t="shared" ca="1" si="3"/>
        <v>0</v>
      </c>
      <c r="H26" s="21">
        <f t="shared" ca="1" si="3"/>
        <v>11412899.860299911</v>
      </c>
      <c r="I26" s="21">
        <f t="shared" ca="1" si="3"/>
        <v>3291341.8108465746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1">
        <f t="shared" ca="1" si="4"/>
        <v>0</v>
      </c>
      <c r="P26" s="21">
        <f t="shared" ca="1" si="4"/>
        <v>0</v>
      </c>
      <c r="Q26" s="21">
        <f t="shared" ca="1" si="4"/>
        <v>0</v>
      </c>
      <c r="R26" s="21">
        <f t="shared" ca="1" si="4"/>
        <v>0</v>
      </c>
      <c r="S26" s="21">
        <f t="shared" ca="1" si="4"/>
        <v>0</v>
      </c>
      <c r="T26" s="21">
        <f t="shared" ca="1" si="4"/>
        <v>0</v>
      </c>
      <c r="U26" s="21">
        <f t="shared" ca="1" si="4"/>
        <v>0</v>
      </c>
      <c r="V26" s="22">
        <f t="shared" ca="1" si="5"/>
        <v>20770496.953535311</v>
      </c>
    </row>
    <row r="27" spans="1:22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834.39</v>
      </c>
      <c r="E27" s="21">
        <f t="shared" ca="1" si="3"/>
        <v>1350</v>
      </c>
      <c r="F27" s="21">
        <f t="shared" ca="1" si="3"/>
        <v>404.27</v>
      </c>
      <c r="G27" s="21">
        <f t="shared" ca="1" si="3"/>
        <v>0</v>
      </c>
      <c r="H27" s="21">
        <f t="shared" ca="1" si="3"/>
        <v>0</v>
      </c>
      <c r="I27" s="21">
        <f t="shared" ca="1" si="3"/>
        <v>344055.76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0</v>
      </c>
      <c r="N27" s="21">
        <f t="shared" ca="1" si="3"/>
        <v>0</v>
      </c>
      <c r="O27" s="21">
        <f t="shared" ca="1" si="4"/>
        <v>37409.550000000003</v>
      </c>
      <c r="P27" s="21">
        <f t="shared" ca="1" si="4"/>
        <v>0</v>
      </c>
      <c r="Q27" s="21">
        <f t="shared" ca="1" si="4"/>
        <v>0</v>
      </c>
      <c r="R27" s="21">
        <f t="shared" ca="1" si="4"/>
        <v>0</v>
      </c>
      <c r="S27" s="21">
        <f t="shared" ca="1" si="4"/>
        <v>0</v>
      </c>
      <c r="T27" s="21">
        <f t="shared" ca="1" si="4"/>
        <v>0</v>
      </c>
      <c r="U27" s="21">
        <f t="shared" ca="1" si="4"/>
        <v>0</v>
      </c>
      <c r="V27" s="22">
        <f t="shared" ca="1" si="5"/>
        <v>384053.97</v>
      </c>
    </row>
    <row r="28" spans="1:22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6</v>
      </c>
      <c r="E28" s="21">
        <f t="shared" ca="1" si="3"/>
        <v>80.58</v>
      </c>
      <c r="F28" s="21">
        <f t="shared" ca="1" si="3"/>
        <v>3582.84</v>
      </c>
      <c r="G28" s="21">
        <f t="shared" ca="1" si="3"/>
        <v>0</v>
      </c>
      <c r="H28" s="21">
        <f t="shared" ca="1" si="3"/>
        <v>289.8</v>
      </c>
      <c r="I28" s="21">
        <f t="shared" ca="1" si="3"/>
        <v>1942.99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1">
        <f t="shared" ca="1" si="4"/>
        <v>0</v>
      </c>
      <c r="P28" s="21">
        <f t="shared" ca="1" si="4"/>
        <v>0</v>
      </c>
      <c r="Q28" s="21">
        <f t="shared" ca="1" si="4"/>
        <v>0</v>
      </c>
      <c r="R28" s="21">
        <f t="shared" ca="1" si="4"/>
        <v>0</v>
      </c>
      <c r="S28" s="21">
        <f t="shared" ca="1" si="4"/>
        <v>0</v>
      </c>
      <c r="T28" s="21">
        <f t="shared" ca="1" si="4"/>
        <v>0</v>
      </c>
      <c r="U28" s="21">
        <f t="shared" ca="1" si="4"/>
        <v>0</v>
      </c>
      <c r="V28" s="22">
        <f t="shared" ca="1" si="5"/>
        <v>5902.21</v>
      </c>
    </row>
    <row r="29" spans="1:22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483412.33999999991</v>
      </c>
      <c r="E29" s="21">
        <f t="shared" ca="1" si="3"/>
        <v>10249277.5747</v>
      </c>
      <c r="F29" s="21">
        <f t="shared" ca="1" si="3"/>
        <v>55109168.396500006</v>
      </c>
      <c r="G29" s="21">
        <f t="shared" ca="1" si="3"/>
        <v>850629.35000000009</v>
      </c>
      <c r="H29" s="21">
        <f t="shared" ca="1" si="3"/>
        <v>484018704.02000004</v>
      </c>
      <c r="I29" s="21">
        <f t="shared" ca="1" si="3"/>
        <v>26994464.780000009</v>
      </c>
      <c r="J29" s="21">
        <f t="shared" ca="1" si="3"/>
        <v>0</v>
      </c>
      <c r="K29" s="21">
        <f t="shared" ca="1" si="3"/>
        <v>1134411.05</v>
      </c>
      <c r="L29" s="21">
        <f t="shared" ca="1" si="3"/>
        <v>0</v>
      </c>
      <c r="M29" s="21">
        <f t="shared" ca="1" si="3"/>
        <v>0</v>
      </c>
      <c r="N29" s="21">
        <f t="shared" ca="1" si="3"/>
        <v>10864386.01</v>
      </c>
      <c r="O29" s="21">
        <f t="shared" ca="1" si="4"/>
        <v>266097644.40000001</v>
      </c>
      <c r="P29" s="21">
        <f t="shared" ca="1" si="4"/>
        <v>1756784.29</v>
      </c>
      <c r="Q29" s="21">
        <f t="shared" ca="1" si="4"/>
        <v>0</v>
      </c>
      <c r="R29" s="21">
        <f t="shared" ca="1" si="4"/>
        <v>0</v>
      </c>
      <c r="S29" s="21">
        <f t="shared" ca="1" si="4"/>
        <v>2952866.38</v>
      </c>
      <c r="T29" s="21">
        <f t="shared" ca="1" si="4"/>
        <v>113924427.54000001</v>
      </c>
      <c r="U29" s="21">
        <f t="shared" ca="1" si="4"/>
        <v>20345351.010000002</v>
      </c>
      <c r="V29" s="22">
        <f t="shared" ca="1" si="5"/>
        <v>994781527.14119983</v>
      </c>
    </row>
    <row r="30" spans="1:22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174472.22999999998</v>
      </c>
      <c r="E30" s="21">
        <f t="shared" ca="1" si="3"/>
        <v>41205.839999999982</v>
      </c>
      <c r="F30" s="21">
        <f t="shared" ca="1" si="3"/>
        <v>1544421.6499999997</v>
      </c>
      <c r="G30" s="21">
        <f t="shared" ca="1" si="3"/>
        <v>0</v>
      </c>
      <c r="H30" s="21">
        <f t="shared" ca="1" si="3"/>
        <v>1641819.1800000002</v>
      </c>
      <c r="I30" s="21">
        <f t="shared" ca="1" si="3"/>
        <v>1344737.92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4"/>
        <v>0</v>
      </c>
      <c r="P30" s="21">
        <f t="shared" ca="1" si="4"/>
        <v>0</v>
      </c>
      <c r="Q30" s="21">
        <f t="shared" ca="1" si="4"/>
        <v>0</v>
      </c>
      <c r="R30" s="21">
        <f t="shared" ca="1" si="4"/>
        <v>0</v>
      </c>
      <c r="S30" s="21">
        <f t="shared" ca="1" si="4"/>
        <v>0</v>
      </c>
      <c r="T30" s="21">
        <f t="shared" ca="1" si="4"/>
        <v>0</v>
      </c>
      <c r="U30" s="21">
        <f t="shared" ca="1" si="4"/>
        <v>0</v>
      </c>
      <c r="V30" s="22">
        <f t="shared" ca="1" si="5"/>
        <v>4746656.82</v>
      </c>
    </row>
    <row r="31" spans="1:22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27617.300079000001</v>
      </c>
      <c r="E31" s="21">
        <f t="shared" ca="1" si="3"/>
        <v>1827808.209761</v>
      </c>
      <c r="F31" s="21">
        <f t="shared" ca="1" si="3"/>
        <v>38889.463730000003</v>
      </c>
      <c r="G31" s="21">
        <f t="shared" ca="1" si="3"/>
        <v>3423282.5311770001</v>
      </c>
      <c r="H31" s="21">
        <f t="shared" ca="1" si="3"/>
        <v>13064091.406183001</v>
      </c>
      <c r="I31" s="21">
        <f t="shared" ca="1" si="3"/>
        <v>996602.28803499998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0</v>
      </c>
      <c r="O31" s="21">
        <f t="shared" ca="1" si="4"/>
        <v>-7.44</v>
      </c>
      <c r="P31" s="21">
        <f t="shared" ca="1" si="4"/>
        <v>0</v>
      </c>
      <c r="Q31" s="21">
        <f t="shared" ca="1" si="4"/>
        <v>-78.47</v>
      </c>
      <c r="R31" s="21">
        <f t="shared" ca="1" si="4"/>
        <v>0</v>
      </c>
      <c r="S31" s="21">
        <f t="shared" ca="1" si="4"/>
        <v>0</v>
      </c>
      <c r="T31" s="21">
        <f t="shared" ca="1" si="4"/>
        <v>0</v>
      </c>
      <c r="U31" s="21">
        <f t="shared" ca="1" si="4"/>
        <v>0</v>
      </c>
      <c r="V31" s="22">
        <f t="shared" ca="1" si="5"/>
        <v>19378205.288965002</v>
      </c>
    </row>
    <row r="32" spans="1:22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193294.07000000004</v>
      </c>
      <c r="E32" s="21">
        <f t="shared" ca="1" si="3"/>
        <v>144917.47999999984</v>
      </c>
      <c r="F32" s="21">
        <f t="shared" ca="1" si="3"/>
        <v>2106995.3499999996</v>
      </c>
      <c r="G32" s="21">
        <f t="shared" ca="1" si="3"/>
        <v>0</v>
      </c>
      <c r="H32" s="21">
        <f t="shared" ca="1" si="3"/>
        <v>310570.01000000007</v>
      </c>
      <c r="I32" s="21">
        <f t="shared" ca="1" si="3"/>
        <v>2294800.1900000004</v>
      </c>
      <c r="J32" s="21">
        <f t="shared" ca="1" si="3"/>
        <v>0</v>
      </c>
      <c r="K32" s="21">
        <f t="shared" ca="1" si="3"/>
        <v>1133014.94</v>
      </c>
      <c r="L32" s="21">
        <f t="shared" ca="1" si="3"/>
        <v>0</v>
      </c>
      <c r="M32" s="21">
        <f t="shared" ca="1" si="3"/>
        <v>0</v>
      </c>
      <c r="N32" s="21">
        <f t="shared" ca="1" si="3"/>
        <v>10912441.550000001</v>
      </c>
      <c r="O32" s="21">
        <f t="shared" ca="1" si="4"/>
        <v>271319015.78999996</v>
      </c>
      <c r="P32" s="21">
        <f t="shared" ca="1" si="4"/>
        <v>1736145.45</v>
      </c>
      <c r="Q32" s="21">
        <f t="shared" ca="1" si="4"/>
        <v>113082314.20999999</v>
      </c>
      <c r="R32" s="21">
        <f t="shared" ca="1" si="4"/>
        <v>0</v>
      </c>
      <c r="S32" s="21">
        <f t="shared" ca="1" si="4"/>
        <v>0</v>
      </c>
      <c r="T32" s="21">
        <f t="shared" ca="1" si="4"/>
        <v>2950417.8</v>
      </c>
      <c r="U32" s="21">
        <f t="shared" ca="1" si="4"/>
        <v>20235120.23</v>
      </c>
      <c r="V32" s="22">
        <f t="shared" ca="1" si="5"/>
        <v>426419047.06999993</v>
      </c>
    </row>
    <row r="33" spans="1:22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189.46</v>
      </c>
      <c r="E33" s="21">
        <f t="shared" ca="1" si="3"/>
        <v>1584.6900000000003</v>
      </c>
      <c r="F33" s="21">
        <f t="shared" ca="1" si="3"/>
        <v>6030.42</v>
      </c>
      <c r="G33" s="21">
        <f t="shared" ca="1" si="3"/>
        <v>0</v>
      </c>
      <c r="H33" s="21">
        <f t="shared" ca="1" si="3"/>
        <v>1944.38</v>
      </c>
      <c r="I33" s="21">
        <f t="shared" ca="1" si="3"/>
        <v>6136.33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1">
        <f t="shared" ca="1" si="4"/>
        <v>0</v>
      </c>
      <c r="P33" s="21">
        <f t="shared" ca="1" si="4"/>
        <v>0</v>
      </c>
      <c r="Q33" s="21">
        <f t="shared" ca="1" si="4"/>
        <v>0</v>
      </c>
      <c r="R33" s="21">
        <f t="shared" ca="1" si="4"/>
        <v>0</v>
      </c>
      <c r="S33" s="21">
        <f t="shared" ca="1" si="4"/>
        <v>0</v>
      </c>
      <c r="T33" s="21">
        <f t="shared" ca="1" si="4"/>
        <v>0</v>
      </c>
      <c r="U33" s="21">
        <f t="shared" ca="1" si="4"/>
        <v>0</v>
      </c>
      <c r="V33" s="22">
        <f t="shared" ca="1" si="5"/>
        <v>15885.28</v>
      </c>
    </row>
    <row r="34" spans="1:22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9346631.4724000003</v>
      </c>
      <c r="E34" s="21">
        <f t="shared" ca="1" si="3"/>
        <v>15036759.885399999</v>
      </c>
      <c r="F34" s="21">
        <f t="shared" ca="1" si="3"/>
        <v>791443.01</v>
      </c>
      <c r="G34" s="21">
        <f t="shared" ca="1" si="3"/>
        <v>0</v>
      </c>
      <c r="H34" s="21">
        <f t="shared" ca="1" si="3"/>
        <v>7987.72</v>
      </c>
      <c r="I34" s="21">
        <f t="shared" ca="1" si="3"/>
        <v>2043385527.7568998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0</v>
      </c>
      <c r="N34" s="21">
        <f t="shared" ca="1" si="3"/>
        <v>0</v>
      </c>
      <c r="O34" s="21">
        <f t="shared" ca="1" si="4"/>
        <v>0</v>
      </c>
      <c r="P34" s="21">
        <f t="shared" ca="1" si="4"/>
        <v>0</v>
      </c>
      <c r="Q34" s="21">
        <f t="shared" ca="1" si="4"/>
        <v>0</v>
      </c>
      <c r="R34" s="21">
        <f t="shared" ca="1" si="4"/>
        <v>0</v>
      </c>
      <c r="S34" s="21">
        <f t="shared" ca="1" si="4"/>
        <v>0</v>
      </c>
      <c r="T34" s="21">
        <f t="shared" ca="1" si="4"/>
        <v>0</v>
      </c>
      <c r="U34" s="21">
        <f t="shared" ca="1" si="4"/>
        <v>0</v>
      </c>
      <c r="V34" s="22">
        <f t="shared" ca="1" si="5"/>
        <v>2068568349.8446999</v>
      </c>
    </row>
    <row r="35" spans="1:22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2563</v>
      </c>
      <c r="E35" s="21">
        <f t="shared" ca="1" si="3"/>
        <v>3448</v>
      </c>
      <c r="F35" s="21">
        <f t="shared" ca="1" si="3"/>
        <v>126</v>
      </c>
      <c r="G35" s="21">
        <f t="shared" ca="1" si="3"/>
        <v>0</v>
      </c>
      <c r="H35" s="21">
        <f t="shared" ca="1" si="3"/>
        <v>233984</v>
      </c>
      <c r="I35" s="21">
        <f t="shared" ca="1" si="3"/>
        <v>10828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1">
        <f t="shared" ca="1" si="4"/>
        <v>0</v>
      </c>
      <c r="P35" s="21">
        <f t="shared" ca="1" si="4"/>
        <v>0</v>
      </c>
      <c r="Q35" s="21">
        <f t="shared" ca="1" si="4"/>
        <v>0</v>
      </c>
      <c r="R35" s="21">
        <f t="shared" ca="1" si="4"/>
        <v>0</v>
      </c>
      <c r="S35" s="21">
        <f t="shared" ca="1" si="4"/>
        <v>0</v>
      </c>
      <c r="T35" s="21">
        <f t="shared" ca="1" si="4"/>
        <v>0</v>
      </c>
      <c r="U35" s="21">
        <f t="shared" ca="1" si="4"/>
        <v>0</v>
      </c>
      <c r="V35" s="22">
        <f t="shared" ca="1" si="5"/>
        <v>250949</v>
      </c>
    </row>
    <row r="36" spans="1:22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4"/>
        <v>0</v>
      </c>
      <c r="P36" s="21">
        <f t="shared" ca="1" si="4"/>
        <v>0</v>
      </c>
      <c r="Q36" s="21">
        <f t="shared" ca="1" si="4"/>
        <v>0</v>
      </c>
      <c r="R36" s="21">
        <f t="shared" ca="1" si="4"/>
        <v>0</v>
      </c>
      <c r="S36" s="21">
        <f t="shared" ca="1" si="4"/>
        <v>0</v>
      </c>
      <c r="T36" s="21">
        <f t="shared" ca="1" si="4"/>
        <v>0</v>
      </c>
      <c r="U36" s="21">
        <f t="shared" ca="1" si="4"/>
        <v>0</v>
      </c>
      <c r="V36" s="22">
        <f t="shared" ca="1" si="5"/>
        <v>0</v>
      </c>
    </row>
    <row r="37" spans="1:22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337207.61</v>
      </c>
      <c r="E37" s="21">
        <f t="shared" ca="1" si="3"/>
        <v>8262769.5300000003</v>
      </c>
      <c r="F37" s="21">
        <f t="shared" ca="1" si="3"/>
        <v>19328532.43</v>
      </c>
      <c r="G37" s="21">
        <f t="shared" ca="1" si="3"/>
        <v>8788944.0199999996</v>
      </c>
      <c r="H37" s="21">
        <f t="shared" ca="1" si="3"/>
        <v>1512604.48</v>
      </c>
      <c r="I37" s="21">
        <f t="shared" ca="1" si="3"/>
        <v>12277625.74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1">
        <f t="shared" ca="1" si="4"/>
        <v>0</v>
      </c>
      <c r="P37" s="21">
        <f t="shared" ca="1" si="4"/>
        <v>0</v>
      </c>
      <c r="Q37" s="21">
        <f t="shared" ca="1" si="4"/>
        <v>0</v>
      </c>
      <c r="R37" s="21">
        <f t="shared" ca="1" si="4"/>
        <v>3501408.65000004</v>
      </c>
      <c r="S37" s="21">
        <f t="shared" ca="1" si="4"/>
        <v>0</v>
      </c>
      <c r="T37" s="21">
        <f t="shared" ca="1" si="4"/>
        <v>0</v>
      </c>
      <c r="U37" s="21">
        <f t="shared" ca="1" si="4"/>
        <v>0</v>
      </c>
      <c r="V37" s="22">
        <f t="shared" ca="1" si="5"/>
        <v>54009092.460000046</v>
      </c>
    </row>
    <row r="38" spans="1:22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249.5</v>
      </c>
      <c r="E38" s="21">
        <f t="shared" ca="1" si="3"/>
        <v>394.94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299.83999999999997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1">
        <f t="shared" ca="1" si="3"/>
        <v>0</v>
      </c>
      <c r="S38" s="21">
        <f t="shared" ca="1" si="3"/>
        <v>0</v>
      </c>
      <c r="T38" s="21">
        <f t="shared" ca="1" si="3"/>
        <v>0</v>
      </c>
      <c r="U38" s="21">
        <f t="shared" ca="1" si="4"/>
        <v>0</v>
      </c>
      <c r="V38" s="22">
        <f t="shared" ca="1" si="5"/>
        <v>944.28</v>
      </c>
    </row>
    <row r="39" spans="1:22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T54" ca="1" si="6">IFERROR(INDIRECT("'"&amp;$B$2&amp;"'!"&amp;ADDRESS(MATCH($B39,INDIRECT("'"&amp;$B$2&amp;"'!$B$1:$B$1095"),0),MATCH(D$5,INDIRECT("'"&amp;$B$2&amp;"'!5:5"),0))),0)</f>
        <v>18542.82375</v>
      </c>
      <c r="E39" s="21">
        <f t="shared" ca="1" si="6"/>
        <v>17452.220194000001</v>
      </c>
      <c r="F39" s="21">
        <f t="shared" ca="1" si="6"/>
        <v>100805.89025</v>
      </c>
      <c r="G39" s="21">
        <f t="shared" ca="1" si="6"/>
        <v>0</v>
      </c>
      <c r="H39" s="21">
        <f t="shared" ca="1" si="6"/>
        <v>10874</v>
      </c>
      <c r="I39" s="21">
        <f t="shared" ca="1" si="6"/>
        <v>455027.274485</v>
      </c>
      <c r="J39" s="21">
        <f t="shared" ca="1" si="6"/>
        <v>0</v>
      </c>
      <c r="K39" s="21">
        <f t="shared" ca="1" si="6"/>
        <v>0</v>
      </c>
      <c r="L39" s="21">
        <f t="shared" ca="1" si="6"/>
        <v>0</v>
      </c>
      <c r="M39" s="21">
        <f t="shared" ca="1" si="6"/>
        <v>0</v>
      </c>
      <c r="N39" s="21">
        <f t="shared" ca="1" si="6"/>
        <v>0</v>
      </c>
      <c r="O39" s="21">
        <f t="shared" ca="1" si="6"/>
        <v>0</v>
      </c>
      <c r="P39" s="21">
        <f t="shared" ca="1" si="6"/>
        <v>0</v>
      </c>
      <c r="Q39" s="21">
        <f t="shared" ca="1" si="6"/>
        <v>0</v>
      </c>
      <c r="R39" s="21">
        <f t="shared" ca="1" si="6"/>
        <v>0</v>
      </c>
      <c r="S39" s="21">
        <f t="shared" ca="1" si="6"/>
        <v>0</v>
      </c>
      <c r="T39" s="21">
        <f t="shared" ca="1" si="6"/>
        <v>0</v>
      </c>
      <c r="U39" s="21">
        <f t="shared" ref="O39:U54" ca="1" si="7">IFERROR(INDIRECT("'"&amp;$B$2&amp;"'!"&amp;ADDRESS(MATCH($B39,INDIRECT("'"&amp;$B$2&amp;"'!$B$1:$B$1095"),0),MATCH(U$5,INDIRECT("'"&amp;$B$2&amp;"'!5:5"),0))),0)</f>
        <v>0</v>
      </c>
      <c r="V39" s="22">
        <f t="shared" ca="1" si="5"/>
        <v>602702.20867900003</v>
      </c>
    </row>
    <row r="40" spans="1:22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6"/>
        <v>9373.4</v>
      </c>
      <c r="E40" s="21">
        <f t="shared" ca="1" si="6"/>
        <v>7843.31</v>
      </c>
      <c r="F40" s="21">
        <f t="shared" ca="1" si="6"/>
        <v>21203.439999999999</v>
      </c>
      <c r="G40" s="21">
        <f t="shared" ca="1" si="6"/>
        <v>0</v>
      </c>
      <c r="H40" s="21">
        <f t="shared" ca="1" si="6"/>
        <v>0</v>
      </c>
      <c r="I40" s="21">
        <f t="shared" ca="1" si="6"/>
        <v>16287.79</v>
      </c>
      <c r="J40" s="21">
        <f t="shared" ca="1" si="6"/>
        <v>0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1">
        <f t="shared" ca="1" si="7"/>
        <v>0</v>
      </c>
      <c r="P40" s="21">
        <f t="shared" ca="1" si="7"/>
        <v>0</v>
      </c>
      <c r="Q40" s="21">
        <f t="shared" ca="1" si="7"/>
        <v>0</v>
      </c>
      <c r="R40" s="21">
        <f t="shared" ca="1" si="7"/>
        <v>0</v>
      </c>
      <c r="S40" s="21">
        <f t="shared" ca="1" si="7"/>
        <v>0</v>
      </c>
      <c r="T40" s="21">
        <f t="shared" ca="1" si="7"/>
        <v>0</v>
      </c>
      <c r="U40" s="21">
        <f t="shared" ca="1" si="7"/>
        <v>0</v>
      </c>
      <c r="V40" s="22">
        <f t="shared" ca="1" si="5"/>
        <v>54707.939999999995</v>
      </c>
    </row>
    <row r="41" spans="1:22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6"/>
        <v>3966.2200000000016</v>
      </c>
      <c r="E41" s="21">
        <f t="shared" ca="1" si="6"/>
        <v>694.5999999999998</v>
      </c>
      <c r="F41" s="21">
        <f t="shared" ca="1" si="6"/>
        <v>4055.8300000000004</v>
      </c>
      <c r="G41" s="21">
        <f t="shared" ca="1" si="6"/>
        <v>0</v>
      </c>
      <c r="H41" s="21">
        <f t="shared" ca="1" si="6"/>
        <v>-155.89000000000001</v>
      </c>
      <c r="I41" s="21">
        <f t="shared" ca="1" si="6"/>
        <v>258638.33000000028</v>
      </c>
      <c r="J41" s="21">
        <f t="shared" ca="1" si="6"/>
        <v>0</v>
      </c>
      <c r="K41" s="21">
        <f t="shared" ca="1" si="6"/>
        <v>2266029.85</v>
      </c>
      <c r="L41" s="21">
        <f t="shared" ca="1" si="6"/>
        <v>0</v>
      </c>
      <c r="M41" s="21">
        <f t="shared" ca="1" si="6"/>
        <v>0</v>
      </c>
      <c r="N41" s="21">
        <f t="shared" ca="1" si="6"/>
        <v>21824883.07</v>
      </c>
      <c r="O41" s="21">
        <f t="shared" ca="1" si="7"/>
        <v>542568576.75999999</v>
      </c>
      <c r="P41" s="21">
        <f t="shared" ca="1" si="7"/>
        <v>3472290.9</v>
      </c>
      <c r="Q41" s="21">
        <f t="shared" ca="1" si="7"/>
        <v>226158298.41999999</v>
      </c>
      <c r="R41" s="21">
        <f t="shared" ca="1" si="7"/>
        <v>0</v>
      </c>
      <c r="S41" s="21">
        <f t="shared" ca="1" si="7"/>
        <v>0</v>
      </c>
      <c r="T41" s="21">
        <f t="shared" ca="1" si="7"/>
        <v>5900835.5800000001</v>
      </c>
      <c r="U41" s="21">
        <f t="shared" ca="1" si="7"/>
        <v>40470240.439999998</v>
      </c>
      <c r="V41" s="22">
        <f t="shared" ref="V41" ca="1" si="8">+SUM(D41:U41)</f>
        <v>842928354.1099999</v>
      </c>
    </row>
    <row r="42" spans="1:22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6"/>
        <v>377.13</v>
      </c>
      <c r="E42" s="21">
        <f t="shared" ca="1" si="6"/>
        <v>503.52</v>
      </c>
      <c r="F42" s="21">
        <f t="shared" ca="1" si="6"/>
        <v>221.68</v>
      </c>
      <c r="G42" s="21">
        <f t="shared" ca="1" si="6"/>
        <v>0</v>
      </c>
      <c r="H42" s="21">
        <f t="shared" ca="1" si="6"/>
        <v>0</v>
      </c>
      <c r="I42" s="21">
        <f t="shared" ca="1" si="6"/>
        <v>546.53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1">
        <f t="shared" ca="1" si="7"/>
        <v>0</v>
      </c>
      <c r="P42" s="21">
        <f t="shared" ca="1" si="7"/>
        <v>0</v>
      </c>
      <c r="Q42" s="21">
        <f t="shared" ca="1" si="7"/>
        <v>0</v>
      </c>
      <c r="R42" s="21">
        <f t="shared" ca="1" si="7"/>
        <v>0</v>
      </c>
      <c r="S42" s="21">
        <f t="shared" ca="1" si="7"/>
        <v>0</v>
      </c>
      <c r="T42" s="21">
        <f t="shared" ca="1" si="7"/>
        <v>0</v>
      </c>
      <c r="U42" s="21">
        <f t="shared" ca="1" si="7"/>
        <v>0</v>
      </c>
      <c r="V42" s="22">
        <f t="shared" ca="1" si="5"/>
        <v>1648.86</v>
      </c>
    </row>
    <row r="43" spans="1:22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6"/>
        <v>0</v>
      </c>
      <c r="E43" s="21">
        <f t="shared" ca="1" si="6"/>
        <v>-370507.99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1">
        <f t="shared" ca="1" si="6"/>
        <v>0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1">
        <f t="shared" ca="1" si="7"/>
        <v>0</v>
      </c>
      <c r="P43" s="21">
        <f t="shared" ca="1" si="7"/>
        <v>0</v>
      </c>
      <c r="Q43" s="21">
        <f t="shared" ca="1" si="7"/>
        <v>0</v>
      </c>
      <c r="R43" s="21">
        <f t="shared" ca="1" si="7"/>
        <v>0</v>
      </c>
      <c r="S43" s="21">
        <f t="shared" ca="1" si="7"/>
        <v>0</v>
      </c>
      <c r="T43" s="21">
        <f t="shared" ca="1" si="7"/>
        <v>0</v>
      </c>
      <c r="U43" s="21">
        <f t="shared" ca="1" si="7"/>
        <v>0</v>
      </c>
      <c r="V43" s="22">
        <f t="shared" ca="1" si="5"/>
        <v>-370507.99</v>
      </c>
    </row>
    <row r="44" spans="1:22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6"/>
        <v>0.02</v>
      </c>
      <c r="E44" s="21">
        <f t="shared" ca="1" si="6"/>
        <v>-0.12999999999999901</v>
      </c>
      <c r="F44" s="21">
        <f t="shared" ca="1" si="6"/>
        <v>-6.58</v>
      </c>
      <c r="G44" s="21">
        <f t="shared" ca="1" si="6"/>
        <v>0</v>
      </c>
      <c r="H44" s="21">
        <f t="shared" ca="1" si="6"/>
        <v>415088.06</v>
      </c>
      <c r="I44" s="21">
        <f t="shared" ca="1" si="6"/>
        <v>84.89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1">
        <f t="shared" ca="1" si="7"/>
        <v>0</v>
      </c>
      <c r="P44" s="21">
        <f t="shared" ca="1" si="7"/>
        <v>0</v>
      </c>
      <c r="Q44" s="21">
        <f t="shared" ca="1" si="7"/>
        <v>0</v>
      </c>
      <c r="R44" s="21">
        <f t="shared" ca="1" si="7"/>
        <v>0</v>
      </c>
      <c r="S44" s="21">
        <f t="shared" ca="1" si="7"/>
        <v>0</v>
      </c>
      <c r="T44" s="21">
        <f t="shared" ca="1" si="7"/>
        <v>0</v>
      </c>
      <c r="U44" s="21">
        <f t="shared" ca="1" si="7"/>
        <v>0</v>
      </c>
      <c r="V44" s="22">
        <f t="shared" ca="1" si="5"/>
        <v>415166.26</v>
      </c>
    </row>
    <row r="45" spans="1:22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6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1">
        <f t="shared" ca="1" si="6"/>
        <v>0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1">
        <f t="shared" ca="1" si="7"/>
        <v>0</v>
      </c>
      <c r="P45" s="21">
        <f t="shared" ca="1" si="7"/>
        <v>0</v>
      </c>
      <c r="Q45" s="21">
        <f t="shared" ca="1" si="7"/>
        <v>0</v>
      </c>
      <c r="R45" s="21">
        <f t="shared" ca="1" si="7"/>
        <v>0</v>
      </c>
      <c r="S45" s="21">
        <f t="shared" ca="1" si="7"/>
        <v>0</v>
      </c>
      <c r="T45" s="21">
        <f t="shared" ca="1" si="7"/>
        <v>0</v>
      </c>
      <c r="U45" s="21">
        <f t="shared" ca="1" si="7"/>
        <v>0</v>
      </c>
      <c r="V45" s="22">
        <f t="shared" ref="V45:V57" ca="1" si="9">+SUM(D45:U45)</f>
        <v>0</v>
      </c>
    </row>
    <row r="46" spans="1:22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6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1">
        <f t="shared" ca="1" si="6"/>
        <v>0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1">
        <f t="shared" ca="1" si="7"/>
        <v>0</v>
      </c>
      <c r="P46" s="21">
        <f t="shared" ca="1" si="7"/>
        <v>0</v>
      </c>
      <c r="Q46" s="21">
        <f t="shared" ca="1" si="7"/>
        <v>0</v>
      </c>
      <c r="R46" s="21">
        <f t="shared" ca="1" si="7"/>
        <v>0</v>
      </c>
      <c r="S46" s="21">
        <f t="shared" ca="1" si="7"/>
        <v>0</v>
      </c>
      <c r="T46" s="21">
        <f t="shared" ca="1" si="7"/>
        <v>0</v>
      </c>
      <c r="U46" s="21">
        <f t="shared" ca="1" si="7"/>
        <v>0</v>
      </c>
      <c r="V46" s="22">
        <f t="shared" ca="1" si="9"/>
        <v>0</v>
      </c>
    </row>
    <row r="47" spans="1:22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1">
        <f t="shared" ca="1" si="7"/>
        <v>0</v>
      </c>
      <c r="P47" s="21">
        <f t="shared" ca="1" si="7"/>
        <v>0</v>
      </c>
      <c r="Q47" s="21">
        <f t="shared" ca="1" si="7"/>
        <v>0</v>
      </c>
      <c r="R47" s="21">
        <f t="shared" ca="1" si="7"/>
        <v>0</v>
      </c>
      <c r="S47" s="21">
        <f t="shared" ca="1" si="7"/>
        <v>0</v>
      </c>
      <c r="T47" s="21">
        <f t="shared" ca="1" si="7"/>
        <v>0</v>
      </c>
      <c r="U47" s="21">
        <f t="shared" ca="1" si="7"/>
        <v>0</v>
      </c>
      <c r="V47" s="22">
        <f t="shared" ca="1" si="9"/>
        <v>0</v>
      </c>
    </row>
    <row r="48" spans="1:22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6"/>
        <v>150.29999999999998</v>
      </c>
      <c r="E48" s="21">
        <f t="shared" ca="1" si="6"/>
        <v>-1.55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1">
        <f t="shared" ca="1" si="7"/>
        <v>0</v>
      </c>
      <c r="P48" s="21">
        <f t="shared" ca="1" si="7"/>
        <v>0</v>
      </c>
      <c r="Q48" s="21">
        <f t="shared" ca="1" si="7"/>
        <v>0</v>
      </c>
      <c r="R48" s="21">
        <f t="shared" ca="1" si="7"/>
        <v>0</v>
      </c>
      <c r="S48" s="21">
        <f t="shared" ca="1" si="7"/>
        <v>0</v>
      </c>
      <c r="T48" s="21">
        <f t="shared" ca="1" si="7"/>
        <v>0</v>
      </c>
      <c r="U48" s="21">
        <f t="shared" ca="1" si="7"/>
        <v>0</v>
      </c>
      <c r="V48" s="22">
        <f t="shared" ca="1" si="9"/>
        <v>148.74999999999997</v>
      </c>
    </row>
    <row r="49" spans="1:22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6"/>
        <v>9614155.4399999995</v>
      </c>
      <c r="E49" s="21">
        <f t="shared" ca="1" si="6"/>
        <v>37238.32</v>
      </c>
      <c r="F49" s="21">
        <f t="shared" ca="1" si="6"/>
        <v>5972.87</v>
      </c>
      <c r="G49" s="21">
        <f t="shared" ca="1" si="6"/>
        <v>0</v>
      </c>
      <c r="H49" s="21">
        <f t="shared" ca="1" si="6"/>
        <v>25320.03</v>
      </c>
      <c r="I49" s="21">
        <f t="shared" ca="1" si="6"/>
        <v>413540325.29000002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1">
        <f t="shared" ca="1" si="7"/>
        <v>0</v>
      </c>
      <c r="P49" s="21">
        <f t="shared" ca="1" si="7"/>
        <v>0</v>
      </c>
      <c r="Q49" s="21">
        <f t="shared" ca="1" si="7"/>
        <v>0</v>
      </c>
      <c r="R49" s="21">
        <f t="shared" ca="1" si="7"/>
        <v>1054877.53</v>
      </c>
      <c r="S49" s="21">
        <f t="shared" ca="1" si="7"/>
        <v>0</v>
      </c>
      <c r="T49" s="21">
        <f t="shared" ca="1" si="7"/>
        <v>0</v>
      </c>
      <c r="U49" s="21">
        <f t="shared" ca="1" si="7"/>
        <v>0</v>
      </c>
      <c r="V49" s="22">
        <f t="shared" ref="V49" ca="1" si="10">+SUM(D49:U49)</f>
        <v>424277889.48000002</v>
      </c>
    </row>
    <row r="50" spans="1:22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222328748.03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1">
        <f t="shared" ca="1" si="7"/>
        <v>0</v>
      </c>
      <c r="P50" s="21">
        <f t="shared" ca="1" si="7"/>
        <v>0</v>
      </c>
      <c r="Q50" s="21">
        <f t="shared" ca="1" si="7"/>
        <v>0</v>
      </c>
      <c r="R50" s="21">
        <f t="shared" ca="1" si="7"/>
        <v>0</v>
      </c>
      <c r="S50" s="21">
        <f t="shared" ca="1" si="7"/>
        <v>0</v>
      </c>
      <c r="T50" s="21">
        <f t="shared" ca="1" si="7"/>
        <v>0</v>
      </c>
      <c r="U50" s="21">
        <f t="shared" ca="1" si="7"/>
        <v>0</v>
      </c>
      <c r="V50" s="22">
        <f t="shared" ref="V50:V52" ca="1" si="11">+SUM(D50:U50)</f>
        <v>222328748.03</v>
      </c>
    </row>
    <row r="51" spans="1:22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6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1">
        <f t="shared" ca="1" si="7"/>
        <v>0</v>
      </c>
      <c r="P51" s="21">
        <f t="shared" ca="1" si="7"/>
        <v>0</v>
      </c>
      <c r="Q51" s="21">
        <f t="shared" ca="1" si="7"/>
        <v>0</v>
      </c>
      <c r="R51" s="21">
        <f t="shared" ca="1" si="7"/>
        <v>0</v>
      </c>
      <c r="S51" s="21">
        <f t="shared" ca="1" si="7"/>
        <v>0</v>
      </c>
      <c r="T51" s="21">
        <f t="shared" ca="1" si="7"/>
        <v>0</v>
      </c>
      <c r="U51" s="21">
        <f t="shared" ca="1" si="7"/>
        <v>0</v>
      </c>
      <c r="V51" s="22">
        <f t="shared" ca="1" si="11"/>
        <v>0</v>
      </c>
    </row>
    <row r="52" spans="1:22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6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1">
        <f t="shared" ca="1" si="6"/>
        <v>0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1">
        <f t="shared" ca="1" si="7"/>
        <v>0</v>
      </c>
      <c r="P52" s="21">
        <f t="shared" ca="1" si="7"/>
        <v>0</v>
      </c>
      <c r="Q52" s="21">
        <f t="shared" ca="1" si="7"/>
        <v>0</v>
      </c>
      <c r="R52" s="21">
        <f t="shared" ca="1" si="7"/>
        <v>0</v>
      </c>
      <c r="S52" s="21">
        <f t="shared" ca="1" si="7"/>
        <v>0</v>
      </c>
      <c r="T52" s="21">
        <f t="shared" ca="1" si="7"/>
        <v>0</v>
      </c>
      <c r="U52" s="21">
        <f t="shared" ca="1" si="7"/>
        <v>0</v>
      </c>
      <c r="V52" s="22">
        <f t="shared" ca="1" si="11"/>
        <v>0</v>
      </c>
    </row>
    <row r="53" spans="1:22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0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1">
        <f t="shared" ca="1" si="7"/>
        <v>0</v>
      </c>
      <c r="P53" s="21">
        <f t="shared" ca="1" si="7"/>
        <v>0</v>
      </c>
      <c r="Q53" s="21">
        <f t="shared" ca="1" si="7"/>
        <v>0</v>
      </c>
      <c r="R53" s="21">
        <f t="shared" ca="1" si="7"/>
        <v>0</v>
      </c>
      <c r="S53" s="21">
        <f t="shared" ca="1" si="7"/>
        <v>0</v>
      </c>
      <c r="T53" s="21">
        <f t="shared" ca="1" si="7"/>
        <v>0</v>
      </c>
      <c r="U53" s="21">
        <f t="shared" ca="1" si="7"/>
        <v>0</v>
      </c>
      <c r="V53" s="22">
        <f t="shared" ca="1" si="9"/>
        <v>0</v>
      </c>
    </row>
    <row r="54" spans="1:22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6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1">
        <f t="shared" ca="1" si="7"/>
        <v>0</v>
      </c>
      <c r="P54" s="21">
        <f t="shared" ca="1" si="7"/>
        <v>0</v>
      </c>
      <c r="Q54" s="21">
        <f t="shared" ca="1" si="7"/>
        <v>0</v>
      </c>
      <c r="R54" s="21">
        <f t="shared" ca="1" si="7"/>
        <v>0</v>
      </c>
      <c r="S54" s="21">
        <f t="shared" ca="1" si="7"/>
        <v>0</v>
      </c>
      <c r="T54" s="21">
        <f t="shared" ca="1" si="7"/>
        <v>0</v>
      </c>
      <c r="U54" s="21">
        <f t="shared" ca="1" si="7"/>
        <v>0</v>
      </c>
      <c r="V54" s="22">
        <f t="shared" ca="1" si="9"/>
        <v>0</v>
      </c>
    </row>
    <row r="55" spans="1:22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S70" ca="1" si="12">IFERROR(INDIRECT("'"&amp;$B$2&amp;"'!"&amp;ADDRESS(MATCH($B55,INDIRECT("'"&amp;$B$2&amp;"'!$B$1:$B$1095"),0),MATCH(D$5,INDIRECT("'"&amp;$B$2&amp;"'!5:5"),0))),0)</f>
        <v>0</v>
      </c>
      <c r="E55" s="21">
        <f t="shared" ca="1" si="12"/>
        <v>0</v>
      </c>
      <c r="F55" s="21">
        <f t="shared" ca="1" si="12"/>
        <v>0</v>
      </c>
      <c r="G55" s="21">
        <f t="shared" ca="1" si="12"/>
        <v>0</v>
      </c>
      <c r="H55" s="21">
        <f t="shared" ca="1" si="12"/>
        <v>0</v>
      </c>
      <c r="I55" s="21">
        <f t="shared" ca="1" si="12"/>
        <v>0</v>
      </c>
      <c r="J55" s="21">
        <f t="shared" ca="1" si="12"/>
        <v>0</v>
      </c>
      <c r="K55" s="21">
        <f t="shared" ca="1" si="12"/>
        <v>0</v>
      </c>
      <c r="L55" s="21">
        <f t="shared" ca="1" si="12"/>
        <v>0</v>
      </c>
      <c r="M55" s="21">
        <f t="shared" ca="1" si="12"/>
        <v>0</v>
      </c>
      <c r="N55" s="21">
        <f t="shared" ca="1" si="12"/>
        <v>0</v>
      </c>
      <c r="O55" s="21">
        <f t="shared" ca="1" si="12"/>
        <v>0</v>
      </c>
      <c r="P55" s="21">
        <f t="shared" ca="1" si="12"/>
        <v>0</v>
      </c>
      <c r="Q55" s="21">
        <f t="shared" ca="1" si="12"/>
        <v>0</v>
      </c>
      <c r="R55" s="21">
        <f t="shared" ca="1" si="12"/>
        <v>0</v>
      </c>
      <c r="S55" s="21">
        <f t="shared" ca="1" si="12"/>
        <v>0</v>
      </c>
      <c r="T55" s="21">
        <f t="shared" ref="O55:U70" ca="1" si="13">IFERROR(INDIRECT("'"&amp;$B$2&amp;"'!"&amp;ADDRESS(MATCH($B55,INDIRECT("'"&amp;$B$2&amp;"'!$B$1:$B$1095"),0),MATCH(T$5,INDIRECT("'"&amp;$B$2&amp;"'!5:5"),0))),0)</f>
        <v>0</v>
      </c>
      <c r="U55" s="21">
        <f t="shared" ca="1" si="13"/>
        <v>0</v>
      </c>
      <c r="V55" s="22">
        <f t="shared" ca="1" si="9"/>
        <v>0</v>
      </c>
    </row>
    <row r="56" spans="1:22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12"/>
        <v>0</v>
      </c>
      <c r="E56" s="21">
        <f t="shared" ca="1" si="12"/>
        <v>0</v>
      </c>
      <c r="F56" s="21">
        <f t="shared" ca="1" si="12"/>
        <v>0</v>
      </c>
      <c r="G56" s="21">
        <f t="shared" ca="1" si="12"/>
        <v>0</v>
      </c>
      <c r="H56" s="21">
        <f t="shared" ca="1" si="12"/>
        <v>0</v>
      </c>
      <c r="I56" s="21">
        <f t="shared" ca="1" si="12"/>
        <v>0</v>
      </c>
      <c r="J56" s="21">
        <f t="shared" ca="1" si="12"/>
        <v>0</v>
      </c>
      <c r="K56" s="21">
        <f t="shared" ca="1" si="12"/>
        <v>0</v>
      </c>
      <c r="L56" s="21">
        <f t="shared" ca="1" si="12"/>
        <v>0</v>
      </c>
      <c r="M56" s="21">
        <f t="shared" ca="1" si="12"/>
        <v>0</v>
      </c>
      <c r="N56" s="21">
        <f t="shared" ca="1" si="12"/>
        <v>0</v>
      </c>
      <c r="O56" s="21">
        <f t="shared" ca="1" si="13"/>
        <v>0</v>
      </c>
      <c r="P56" s="21">
        <f t="shared" ca="1" si="13"/>
        <v>0</v>
      </c>
      <c r="Q56" s="21">
        <f t="shared" ca="1" si="13"/>
        <v>0</v>
      </c>
      <c r="R56" s="21">
        <f t="shared" ca="1" si="13"/>
        <v>0</v>
      </c>
      <c r="S56" s="21">
        <f t="shared" ca="1" si="13"/>
        <v>0</v>
      </c>
      <c r="T56" s="21">
        <f t="shared" ca="1" si="13"/>
        <v>0</v>
      </c>
      <c r="U56" s="21">
        <f t="shared" ca="1" si="13"/>
        <v>0</v>
      </c>
      <c r="V56" s="22">
        <f t="shared" ca="1" si="9"/>
        <v>0</v>
      </c>
    </row>
    <row r="57" spans="1:22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12"/>
        <v>0</v>
      </c>
      <c r="E57" s="21">
        <f t="shared" ca="1" si="12"/>
        <v>0</v>
      </c>
      <c r="F57" s="21">
        <f t="shared" ca="1" si="12"/>
        <v>0</v>
      </c>
      <c r="G57" s="21">
        <f t="shared" ca="1" si="12"/>
        <v>0</v>
      </c>
      <c r="H57" s="21">
        <f t="shared" ca="1" si="12"/>
        <v>0</v>
      </c>
      <c r="I57" s="21">
        <f t="shared" ca="1" si="12"/>
        <v>0</v>
      </c>
      <c r="J57" s="21">
        <f t="shared" ca="1" si="12"/>
        <v>0</v>
      </c>
      <c r="K57" s="21">
        <f t="shared" ca="1" si="12"/>
        <v>0</v>
      </c>
      <c r="L57" s="21">
        <f t="shared" ca="1" si="12"/>
        <v>0</v>
      </c>
      <c r="M57" s="21">
        <f t="shared" ca="1" si="12"/>
        <v>0</v>
      </c>
      <c r="N57" s="21">
        <f t="shared" ca="1" si="12"/>
        <v>0</v>
      </c>
      <c r="O57" s="21">
        <f t="shared" ca="1" si="13"/>
        <v>0</v>
      </c>
      <c r="P57" s="21">
        <f t="shared" ca="1" si="13"/>
        <v>0</v>
      </c>
      <c r="Q57" s="21">
        <f t="shared" ca="1" si="13"/>
        <v>0</v>
      </c>
      <c r="R57" s="21">
        <f t="shared" ca="1" si="13"/>
        <v>0</v>
      </c>
      <c r="S57" s="21">
        <f t="shared" ca="1" si="13"/>
        <v>0</v>
      </c>
      <c r="T57" s="21">
        <f t="shared" ca="1" si="13"/>
        <v>0</v>
      </c>
      <c r="U57" s="21">
        <f t="shared" ca="1" si="13"/>
        <v>0</v>
      </c>
      <c r="V57" s="22">
        <f t="shared" ca="1" si="9"/>
        <v>0</v>
      </c>
    </row>
    <row r="58" spans="1:22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12"/>
        <v>0</v>
      </c>
      <c r="E58" s="21">
        <f t="shared" ca="1" si="12"/>
        <v>0</v>
      </c>
      <c r="F58" s="21">
        <f t="shared" ca="1" si="12"/>
        <v>0</v>
      </c>
      <c r="G58" s="21">
        <f t="shared" ca="1" si="12"/>
        <v>0</v>
      </c>
      <c r="H58" s="21">
        <f t="shared" ca="1" si="12"/>
        <v>0</v>
      </c>
      <c r="I58" s="21">
        <f t="shared" ca="1" si="12"/>
        <v>0</v>
      </c>
      <c r="J58" s="21">
        <f t="shared" ca="1" si="12"/>
        <v>0</v>
      </c>
      <c r="K58" s="21">
        <f t="shared" ca="1" si="12"/>
        <v>0</v>
      </c>
      <c r="L58" s="21">
        <f t="shared" ca="1" si="12"/>
        <v>0</v>
      </c>
      <c r="M58" s="21">
        <f t="shared" ca="1" si="12"/>
        <v>0</v>
      </c>
      <c r="N58" s="21">
        <f t="shared" ca="1" si="12"/>
        <v>0</v>
      </c>
      <c r="O58" s="21">
        <f t="shared" ca="1" si="13"/>
        <v>0</v>
      </c>
      <c r="P58" s="21">
        <f t="shared" ca="1" si="13"/>
        <v>0</v>
      </c>
      <c r="Q58" s="21">
        <f t="shared" ca="1" si="13"/>
        <v>0</v>
      </c>
      <c r="R58" s="21">
        <f t="shared" ca="1" si="13"/>
        <v>0</v>
      </c>
      <c r="S58" s="21">
        <f t="shared" ca="1" si="13"/>
        <v>0</v>
      </c>
      <c r="T58" s="21">
        <f t="shared" ca="1" si="13"/>
        <v>0</v>
      </c>
      <c r="U58" s="21">
        <f t="shared" ca="1" si="13"/>
        <v>0</v>
      </c>
      <c r="V58" s="22">
        <f t="shared" ref="V58" ca="1" si="14">+SUM(D58:U58)</f>
        <v>0</v>
      </c>
    </row>
    <row r="59" spans="1:22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12"/>
        <v>0</v>
      </c>
      <c r="E59" s="21">
        <f t="shared" ca="1" si="12"/>
        <v>0</v>
      </c>
      <c r="F59" s="21">
        <f t="shared" ca="1" si="12"/>
        <v>0</v>
      </c>
      <c r="G59" s="21">
        <f t="shared" ca="1" si="12"/>
        <v>0</v>
      </c>
      <c r="H59" s="21">
        <f t="shared" ca="1" si="12"/>
        <v>0</v>
      </c>
      <c r="I59" s="21">
        <f t="shared" ca="1" si="12"/>
        <v>0</v>
      </c>
      <c r="J59" s="21">
        <f t="shared" ca="1" si="12"/>
        <v>0</v>
      </c>
      <c r="K59" s="21">
        <f t="shared" ca="1" si="12"/>
        <v>0</v>
      </c>
      <c r="L59" s="21">
        <f t="shared" ca="1" si="12"/>
        <v>0</v>
      </c>
      <c r="M59" s="21">
        <f t="shared" ca="1" si="12"/>
        <v>0</v>
      </c>
      <c r="N59" s="21">
        <f t="shared" ca="1" si="12"/>
        <v>0</v>
      </c>
      <c r="O59" s="21">
        <f t="shared" ca="1" si="13"/>
        <v>0</v>
      </c>
      <c r="P59" s="21">
        <f t="shared" ca="1" si="13"/>
        <v>0</v>
      </c>
      <c r="Q59" s="21">
        <f t="shared" ca="1" si="13"/>
        <v>0</v>
      </c>
      <c r="R59" s="21">
        <f t="shared" ca="1" si="13"/>
        <v>0</v>
      </c>
      <c r="S59" s="21">
        <f t="shared" ca="1" si="13"/>
        <v>0</v>
      </c>
      <c r="T59" s="21">
        <f t="shared" ca="1" si="13"/>
        <v>0</v>
      </c>
      <c r="U59" s="21">
        <f t="shared" ca="1" si="13"/>
        <v>0</v>
      </c>
      <c r="V59" s="22">
        <f t="shared" ref="V59:V72" ca="1" si="15">+SUM(D59:U59)</f>
        <v>0</v>
      </c>
    </row>
    <row r="60" spans="1:22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12"/>
        <v>0</v>
      </c>
      <c r="E60" s="21">
        <f t="shared" ca="1" si="12"/>
        <v>0</v>
      </c>
      <c r="F60" s="21">
        <f t="shared" ca="1" si="12"/>
        <v>0</v>
      </c>
      <c r="G60" s="21">
        <f t="shared" ca="1" si="12"/>
        <v>0</v>
      </c>
      <c r="H60" s="21">
        <f t="shared" ca="1" si="12"/>
        <v>0</v>
      </c>
      <c r="I60" s="21">
        <f t="shared" ca="1" si="12"/>
        <v>0</v>
      </c>
      <c r="J60" s="21">
        <f t="shared" ca="1" si="12"/>
        <v>0</v>
      </c>
      <c r="K60" s="21">
        <f t="shared" ca="1" si="12"/>
        <v>0</v>
      </c>
      <c r="L60" s="21">
        <f t="shared" ca="1" si="12"/>
        <v>0</v>
      </c>
      <c r="M60" s="21">
        <f t="shared" ca="1" si="12"/>
        <v>0</v>
      </c>
      <c r="N60" s="21">
        <f t="shared" ca="1" si="12"/>
        <v>0</v>
      </c>
      <c r="O60" s="21">
        <f t="shared" ca="1" si="13"/>
        <v>0</v>
      </c>
      <c r="P60" s="21">
        <f t="shared" ca="1" si="13"/>
        <v>0</v>
      </c>
      <c r="Q60" s="21">
        <f t="shared" ca="1" si="13"/>
        <v>0</v>
      </c>
      <c r="R60" s="21">
        <f t="shared" ca="1" si="13"/>
        <v>0</v>
      </c>
      <c r="S60" s="21">
        <f t="shared" ca="1" si="13"/>
        <v>0</v>
      </c>
      <c r="T60" s="21">
        <f t="shared" ca="1" si="13"/>
        <v>0</v>
      </c>
      <c r="U60" s="21">
        <f t="shared" ca="1" si="13"/>
        <v>0</v>
      </c>
      <c r="V60" s="22">
        <f t="shared" ca="1" si="15"/>
        <v>0</v>
      </c>
    </row>
    <row r="61" spans="1:22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12"/>
        <v>0</v>
      </c>
      <c r="E61" s="21">
        <f t="shared" ca="1" si="12"/>
        <v>0</v>
      </c>
      <c r="F61" s="21">
        <f t="shared" ca="1" si="12"/>
        <v>0</v>
      </c>
      <c r="G61" s="21">
        <f t="shared" ca="1" si="12"/>
        <v>0</v>
      </c>
      <c r="H61" s="21">
        <f t="shared" ca="1" si="12"/>
        <v>0</v>
      </c>
      <c r="I61" s="21">
        <f t="shared" ca="1" si="12"/>
        <v>0</v>
      </c>
      <c r="J61" s="21">
        <f t="shared" ca="1" si="12"/>
        <v>0</v>
      </c>
      <c r="K61" s="21">
        <f t="shared" ca="1" si="12"/>
        <v>0</v>
      </c>
      <c r="L61" s="21">
        <f t="shared" ca="1" si="12"/>
        <v>0</v>
      </c>
      <c r="M61" s="21">
        <f t="shared" ca="1" si="12"/>
        <v>0</v>
      </c>
      <c r="N61" s="21">
        <f t="shared" ca="1" si="12"/>
        <v>0</v>
      </c>
      <c r="O61" s="21">
        <f t="shared" ca="1" si="13"/>
        <v>0</v>
      </c>
      <c r="P61" s="21">
        <f t="shared" ca="1" si="13"/>
        <v>0</v>
      </c>
      <c r="Q61" s="21">
        <f t="shared" ca="1" si="13"/>
        <v>0</v>
      </c>
      <c r="R61" s="21">
        <f t="shared" ca="1" si="13"/>
        <v>0</v>
      </c>
      <c r="S61" s="21">
        <f t="shared" ca="1" si="13"/>
        <v>0</v>
      </c>
      <c r="T61" s="21">
        <f t="shared" ca="1" si="13"/>
        <v>0</v>
      </c>
      <c r="U61" s="21">
        <f t="shared" ca="1" si="13"/>
        <v>0</v>
      </c>
      <c r="V61" s="22">
        <f t="shared" ca="1" si="15"/>
        <v>0</v>
      </c>
    </row>
    <row r="62" spans="1:22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12"/>
        <v>0</v>
      </c>
      <c r="E62" s="21">
        <f t="shared" ca="1" si="12"/>
        <v>0</v>
      </c>
      <c r="F62" s="21">
        <f t="shared" ca="1" si="12"/>
        <v>0</v>
      </c>
      <c r="G62" s="21">
        <f t="shared" ca="1" si="12"/>
        <v>0</v>
      </c>
      <c r="H62" s="21">
        <f t="shared" ca="1" si="12"/>
        <v>0</v>
      </c>
      <c r="I62" s="21">
        <f t="shared" ca="1" si="12"/>
        <v>0</v>
      </c>
      <c r="J62" s="21">
        <f t="shared" ca="1" si="12"/>
        <v>0</v>
      </c>
      <c r="K62" s="21">
        <f t="shared" ca="1" si="12"/>
        <v>0</v>
      </c>
      <c r="L62" s="21">
        <f t="shared" ca="1" si="12"/>
        <v>0</v>
      </c>
      <c r="M62" s="21">
        <f t="shared" ca="1" si="12"/>
        <v>0</v>
      </c>
      <c r="N62" s="21">
        <f t="shared" ca="1" si="12"/>
        <v>0</v>
      </c>
      <c r="O62" s="21">
        <f t="shared" ca="1" si="13"/>
        <v>0</v>
      </c>
      <c r="P62" s="21">
        <f t="shared" ca="1" si="13"/>
        <v>0</v>
      </c>
      <c r="Q62" s="21">
        <f t="shared" ca="1" si="13"/>
        <v>0</v>
      </c>
      <c r="R62" s="21">
        <f t="shared" ca="1" si="13"/>
        <v>0</v>
      </c>
      <c r="S62" s="21">
        <f t="shared" ca="1" si="13"/>
        <v>0</v>
      </c>
      <c r="T62" s="21">
        <f t="shared" ca="1" si="13"/>
        <v>0</v>
      </c>
      <c r="U62" s="21">
        <f t="shared" ca="1" si="13"/>
        <v>0</v>
      </c>
      <c r="V62" s="22">
        <f t="shared" ca="1" si="15"/>
        <v>0</v>
      </c>
    </row>
    <row r="63" spans="1:22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12"/>
        <v>0</v>
      </c>
      <c r="E63" s="21">
        <f t="shared" ca="1" si="12"/>
        <v>0</v>
      </c>
      <c r="F63" s="21">
        <f t="shared" ca="1" si="12"/>
        <v>0</v>
      </c>
      <c r="G63" s="21">
        <f t="shared" ca="1" si="12"/>
        <v>0</v>
      </c>
      <c r="H63" s="21">
        <f t="shared" ca="1" si="12"/>
        <v>0</v>
      </c>
      <c r="I63" s="21">
        <f t="shared" ca="1" si="12"/>
        <v>0</v>
      </c>
      <c r="J63" s="21">
        <f t="shared" ca="1" si="12"/>
        <v>0</v>
      </c>
      <c r="K63" s="21">
        <f t="shared" ca="1" si="12"/>
        <v>0</v>
      </c>
      <c r="L63" s="21">
        <f t="shared" ca="1" si="12"/>
        <v>0</v>
      </c>
      <c r="M63" s="21">
        <f t="shared" ca="1" si="12"/>
        <v>0</v>
      </c>
      <c r="N63" s="21">
        <f t="shared" ca="1" si="12"/>
        <v>0</v>
      </c>
      <c r="O63" s="21">
        <f t="shared" ca="1" si="13"/>
        <v>0</v>
      </c>
      <c r="P63" s="21">
        <f t="shared" ca="1" si="13"/>
        <v>0</v>
      </c>
      <c r="Q63" s="21">
        <f t="shared" ca="1" si="13"/>
        <v>0</v>
      </c>
      <c r="R63" s="21">
        <f t="shared" ca="1" si="13"/>
        <v>0</v>
      </c>
      <c r="S63" s="21">
        <f t="shared" ca="1" si="13"/>
        <v>0</v>
      </c>
      <c r="T63" s="21">
        <f t="shared" ca="1" si="13"/>
        <v>0</v>
      </c>
      <c r="U63" s="21">
        <f t="shared" ca="1" si="13"/>
        <v>0</v>
      </c>
      <c r="V63" s="22">
        <f t="shared" ca="1" si="15"/>
        <v>0</v>
      </c>
    </row>
    <row r="64" spans="1:22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12"/>
        <v>0</v>
      </c>
      <c r="E64" s="21">
        <f t="shared" ca="1" si="12"/>
        <v>0</v>
      </c>
      <c r="F64" s="21">
        <f t="shared" ca="1" si="12"/>
        <v>0</v>
      </c>
      <c r="G64" s="21">
        <f t="shared" ca="1" si="12"/>
        <v>0</v>
      </c>
      <c r="H64" s="21">
        <f t="shared" ca="1" si="12"/>
        <v>0</v>
      </c>
      <c r="I64" s="21">
        <f t="shared" ca="1" si="12"/>
        <v>0</v>
      </c>
      <c r="J64" s="21">
        <f t="shared" ca="1" si="12"/>
        <v>0</v>
      </c>
      <c r="K64" s="21">
        <f t="shared" ca="1" si="12"/>
        <v>0</v>
      </c>
      <c r="L64" s="21">
        <f t="shared" ca="1" si="12"/>
        <v>0</v>
      </c>
      <c r="M64" s="21">
        <f t="shared" ca="1" si="12"/>
        <v>0</v>
      </c>
      <c r="N64" s="21">
        <f t="shared" ca="1" si="12"/>
        <v>0</v>
      </c>
      <c r="O64" s="21">
        <f t="shared" ca="1" si="13"/>
        <v>0</v>
      </c>
      <c r="P64" s="21">
        <f t="shared" ca="1" si="13"/>
        <v>0</v>
      </c>
      <c r="Q64" s="21">
        <f t="shared" ca="1" si="13"/>
        <v>0</v>
      </c>
      <c r="R64" s="21">
        <f t="shared" ca="1" si="13"/>
        <v>0</v>
      </c>
      <c r="S64" s="21">
        <f t="shared" ca="1" si="13"/>
        <v>0</v>
      </c>
      <c r="T64" s="21">
        <f t="shared" ca="1" si="13"/>
        <v>0</v>
      </c>
      <c r="U64" s="21">
        <f t="shared" ca="1" si="13"/>
        <v>0</v>
      </c>
      <c r="V64" s="22">
        <f t="shared" ca="1" si="15"/>
        <v>0</v>
      </c>
    </row>
    <row r="65" spans="1:22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12"/>
        <v>0</v>
      </c>
      <c r="E65" s="21">
        <f t="shared" ca="1" si="12"/>
        <v>0</v>
      </c>
      <c r="F65" s="21">
        <f t="shared" ca="1" si="12"/>
        <v>0</v>
      </c>
      <c r="G65" s="21">
        <f t="shared" ca="1" si="12"/>
        <v>0</v>
      </c>
      <c r="H65" s="21">
        <f t="shared" ca="1" si="12"/>
        <v>0</v>
      </c>
      <c r="I65" s="21">
        <f t="shared" ca="1" si="12"/>
        <v>0</v>
      </c>
      <c r="J65" s="21">
        <f t="shared" ca="1" si="12"/>
        <v>0</v>
      </c>
      <c r="K65" s="21">
        <f t="shared" ca="1" si="12"/>
        <v>0</v>
      </c>
      <c r="L65" s="21">
        <f t="shared" ca="1" si="12"/>
        <v>0</v>
      </c>
      <c r="M65" s="21">
        <f t="shared" ca="1" si="12"/>
        <v>0</v>
      </c>
      <c r="N65" s="21">
        <f t="shared" ca="1" si="12"/>
        <v>0</v>
      </c>
      <c r="O65" s="21">
        <f t="shared" ca="1" si="13"/>
        <v>0</v>
      </c>
      <c r="P65" s="21">
        <f t="shared" ca="1" si="13"/>
        <v>0</v>
      </c>
      <c r="Q65" s="21">
        <f t="shared" ca="1" si="13"/>
        <v>0</v>
      </c>
      <c r="R65" s="21">
        <f t="shared" ca="1" si="13"/>
        <v>0</v>
      </c>
      <c r="S65" s="21">
        <f t="shared" ca="1" si="13"/>
        <v>0</v>
      </c>
      <c r="T65" s="21">
        <f t="shared" ca="1" si="13"/>
        <v>0</v>
      </c>
      <c r="U65" s="21">
        <f t="shared" ca="1" si="13"/>
        <v>0</v>
      </c>
      <c r="V65" s="22">
        <f t="shared" ca="1" si="15"/>
        <v>0</v>
      </c>
    </row>
    <row r="66" spans="1:22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12"/>
        <v>0</v>
      </c>
      <c r="E66" s="21">
        <f t="shared" ca="1" si="12"/>
        <v>0</v>
      </c>
      <c r="F66" s="21">
        <f t="shared" ca="1" si="12"/>
        <v>0</v>
      </c>
      <c r="G66" s="21">
        <f t="shared" ca="1" si="12"/>
        <v>0</v>
      </c>
      <c r="H66" s="21">
        <f t="shared" ca="1" si="12"/>
        <v>0</v>
      </c>
      <c r="I66" s="21">
        <f t="shared" ca="1" si="12"/>
        <v>0</v>
      </c>
      <c r="J66" s="21">
        <f t="shared" ca="1" si="12"/>
        <v>0</v>
      </c>
      <c r="K66" s="21">
        <f t="shared" ca="1" si="12"/>
        <v>0</v>
      </c>
      <c r="L66" s="21">
        <f t="shared" ca="1" si="12"/>
        <v>0</v>
      </c>
      <c r="M66" s="21">
        <f t="shared" ca="1" si="12"/>
        <v>0</v>
      </c>
      <c r="N66" s="21">
        <f t="shared" ca="1" si="12"/>
        <v>0</v>
      </c>
      <c r="O66" s="21">
        <f t="shared" ca="1" si="13"/>
        <v>0</v>
      </c>
      <c r="P66" s="21">
        <f t="shared" ca="1" si="13"/>
        <v>0</v>
      </c>
      <c r="Q66" s="21">
        <f t="shared" ca="1" si="13"/>
        <v>0</v>
      </c>
      <c r="R66" s="21">
        <f t="shared" ca="1" si="13"/>
        <v>0</v>
      </c>
      <c r="S66" s="21">
        <f t="shared" ca="1" si="13"/>
        <v>0</v>
      </c>
      <c r="T66" s="21">
        <f t="shared" ca="1" si="13"/>
        <v>0</v>
      </c>
      <c r="U66" s="21">
        <f t="shared" ca="1" si="13"/>
        <v>0</v>
      </c>
      <c r="V66" s="22">
        <f t="shared" ca="1" si="15"/>
        <v>0</v>
      </c>
    </row>
    <row r="67" spans="1:22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12"/>
        <v>0</v>
      </c>
      <c r="E67" s="21">
        <f t="shared" ca="1" si="12"/>
        <v>0</v>
      </c>
      <c r="F67" s="21">
        <f t="shared" ca="1" si="12"/>
        <v>0</v>
      </c>
      <c r="G67" s="21">
        <f t="shared" ca="1" si="12"/>
        <v>0</v>
      </c>
      <c r="H67" s="21">
        <f t="shared" ca="1" si="12"/>
        <v>0</v>
      </c>
      <c r="I67" s="21">
        <f t="shared" ca="1" si="12"/>
        <v>0</v>
      </c>
      <c r="J67" s="21">
        <f t="shared" ca="1" si="12"/>
        <v>0</v>
      </c>
      <c r="K67" s="21">
        <f t="shared" ca="1" si="12"/>
        <v>0</v>
      </c>
      <c r="L67" s="21">
        <f t="shared" ca="1" si="12"/>
        <v>0</v>
      </c>
      <c r="M67" s="21">
        <f t="shared" ca="1" si="12"/>
        <v>0</v>
      </c>
      <c r="N67" s="21">
        <f t="shared" ca="1" si="12"/>
        <v>0</v>
      </c>
      <c r="O67" s="21">
        <f t="shared" ca="1" si="13"/>
        <v>0</v>
      </c>
      <c r="P67" s="21">
        <f t="shared" ca="1" si="13"/>
        <v>0</v>
      </c>
      <c r="Q67" s="21">
        <f t="shared" ca="1" si="13"/>
        <v>0</v>
      </c>
      <c r="R67" s="21">
        <f t="shared" ca="1" si="13"/>
        <v>0</v>
      </c>
      <c r="S67" s="21">
        <f t="shared" ca="1" si="13"/>
        <v>0</v>
      </c>
      <c r="T67" s="21">
        <f t="shared" ca="1" si="13"/>
        <v>0</v>
      </c>
      <c r="U67" s="21">
        <f t="shared" ca="1" si="13"/>
        <v>0</v>
      </c>
      <c r="V67" s="22">
        <f t="shared" ca="1" si="15"/>
        <v>0</v>
      </c>
    </row>
    <row r="68" spans="1:22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12"/>
        <v>0</v>
      </c>
      <c r="E68" s="21">
        <f t="shared" ca="1" si="12"/>
        <v>0</v>
      </c>
      <c r="F68" s="21">
        <f t="shared" ca="1" si="12"/>
        <v>0</v>
      </c>
      <c r="G68" s="21">
        <f t="shared" ca="1" si="12"/>
        <v>0</v>
      </c>
      <c r="H68" s="21">
        <f t="shared" ca="1" si="12"/>
        <v>0</v>
      </c>
      <c r="I68" s="21">
        <f t="shared" ca="1" si="12"/>
        <v>0</v>
      </c>
      <c r="J68" s="21">
        <f t="shared" ca="1" si="12"/>
        <v>0</v>
      </c>
      <c r="K68" s="21">
        <f t="shared" ca="1" si="12"/>
        <v>0</v>
      </c>
      <c r="L68" s="21">
        <f t="shared" ca="1" si="12"/>
        <v>0</v>
      </c>
      <c r="M68" s="21">
        <f t="shared" ca="1" si="12"/>
        <v>0</v>
      </c>
      <c r="N68" s="21">
        <f t="shared" ca="1" si="12"/>
        <v>0</v>
      </c>
      <c r="O68" s="21">
        <f t="shared" ca="1" si="13"/>
        <v>0</v>
      </c>
      <c r="P68" s="21">
        <f t="shared" ca="1" si="13"/>
        <v>0</v>
      </c>
      <c r="Q68" s="21">
        <f t="shared" ca="1" si="13"/>
        <v>0</v>
      </c>
      <c r="R68" s="21">
        <f t="shared" ca="1" si="13"/>
        <v>0</v>
      </c>
      <c r="S68" s="21">
        <f t="shared" ca="1" si="13"/>
        <v>0</v>
      </c>
      <c r="T68" s="21">
        <f t="shared" ca="1" si="13"/>
        <v>0</v>
      </c>
      <c r="U68" s="21">
        <f t="shared" ca="1" si="13"/>
        <v>0</v>
      </c>
      <c r="V68" s="22">
        <f t="shared" ca="1" si="15"/>
        <v>0</v>
      </c>
    </row>
    <row r="69" spans="1:22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12"/>
        <v>0</v>
      </c>
      <c r="E69" s="21">
        <f t="shared" ca="1" si="12"/>
        <v>0</v>
      </c>
      <c r="F69" s="21">
        <f t="shared" ca="1" si="12"/>
        <v>0</v>
      </c>
      <c r="G69" s="21">
        <f t="shared" ca="1" si="12"/>
        <v>0</v>
      </c>
      <c r="H69" s="21">
        <f t="shared" ca="1" si="12"/>
        <v>0</v>
      </c>
      <c r="I69" s="21">
        <f t="shared" ca="1" si="12"/>
        <v>0</v>
      </c>
      <c r="J69" s="21">
        <f t="shared" ca="1" si="12"/>
        <v>0</v>
      </c>
      <c r="K69" s="21">
        <f t="shared" ca="1" si="12"/>
        <v>0</v>
      </c>
      <c r="L69" s="21">
        <f t="shared" ca="1" si="12"/>
        <v>0</v>
      </c>
      <c r="M69" s="21">
        <f t="shared" ca="1" si="12"/>
        <v>0</v>
      </c>
      <c r="N69" s="21">
        <f t="shared" ca="1" si="12"/>
        <v>0</v>
      </c>
      <c r="O69" s="21">
        <f t="shared" ca="1" si="13"/>
        <v>0</v>
      </c>
      <c r="P69" s="21">
        <f t="shared" ca="1" si="13"/>
        <v>0</v>
      </c>
      <c r="Q69" s="21">
        <f t="shared" ca="1" si="13"/>
        <v>0</v>
      </c>
      <c r="R69" s="21">
        <f t="shared" ca="1" si="13"/>
        <v>0</v>
      </c>
      <c r="S69" s="21">
        <f t="shared" ca="1" si="13"/>
        <v>0</v>
      </c>
      <c r="T69" s="21">
        <f t="shared" ca="1" si="13"/>
        <v>0</v>
      </c>
      <c r="U69" s="21">
        <f t="shared" ca="1" si="13"/>
        <v>0</v>
      </c>
      <c r="V69" s="22">
        <f t="shared" ca="1" si="15"/>
        <v>0</v>
      </c>
    </row>
    <row r="70" spans="1:22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12"/>
        <v>0</v>
      </c>
      <c r="E70" s="21">
        <f t="shared" ca="1" si="12"/>
        <v>0</v>
      </c>
      <c r="F70" s="21">
        <f t="shared" ca="1" si="12"/>
        <v>0</v>
      </c>
      <c r="G70" s="21">
        <f t="shared" ca="1" si="12"/>
        <v>0</v>
      </c>
      <c r="H70" s="21">
        <f t="shared" ca="1" si="12"/>
        <v>0</v>
      </c>
      <c r="I70" s="21">
        <f t="shared" ca="1" si="12"/>
        <v>0</v>
      </c>
      <c r="J70" s="21">
        <f t="shared" ca="1" si="12"/>
        <v>0</v>
      </c>
      <c r="K70" s="21">
        <f t="shared" ca="1" si="12"/>
        <v>0</v>
      </c>
      <c r="L70" s="21">
        <f t="shared" ca="1" si="12"/>
        <v>0</v>
      </c>
      <c r="M70" s="21">
        <f t="shared" ca="1" si="12"/>
        <v>0</v>
      </c>
      <c r="N70" s="21">
        <f t="shared" ca="1" si="12"/>
        <v>0</v>
      </c>
      <c r="O70" s="21">
        <f t="shared" ca="1" si="13"/>
        <v>0</v>
      </c>
      <c r="P70" s="21">
        <f t="shared" ca="1" si="13"/>
        <v>0</v>
      </c>
      <c r="Q70" s="21">
        <f t="shared" ca="1" si="13"/>
        <v>0</v>
      </c>
      <c r="R70" s="21">
        <f t="shared" ca="1" si="13"/>
        <v>0</v>
      </c>
      <c r="S70" s="21">
        <f t="shared" ca="1" si="13"/>
        <v>0</v>
      </c>
      <c r="T70" s="21">
        <f t="shared" ca="1" si="13"/>
        <v>0</v>
      </c>
      <c r="U70" s="21">
        <f t="shared" ca="1" si="13"/>
        <v>0</v>
      </c>
      <c r="V70" s="22">
        <f t="shared" ca="1" si="15"/>
        <v>0</v>
      </c>
    </row>
    <row r="71" spans="1:22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S72" ca="1" si="16">IFERROR(INDIRECT("'"&amp;$B$2&amp;"'!"&amp;ADDRESS(MATCH($B71,INDIRECT("'"&amp;$B$2&amp;"'!$B$1:$B$1095"),0),MATCH(D$5,INDIRECT("'"&amp;$B$2&amp;"'!5:5"),0))),0)</f>
        <v>0</v>
      </c>
      <c r="E71" s="21">
        <f t="shared" ca="1" si="16"/>
        <v>0</v>
      </c>
      <c r="F71" s="21">
        <f t="shared" ca="1" si="16"/>
        <v>0</v>
      </c>
      <c r="G71" s="21">
        <f t="shared" ca="1" si="16"/>
        <v>0</v>
      </c>
      <c r="H71" s="21">
        <f t="shared" ca="1" si="16"/>
        <v>0</v>
      </c>
      <c r="I71" s="21">
        <f t="shared" ca="1" si="16"/>
        <v>0</v>
      </c>
      <c r="J71" s="21">
        <f t="shared" ca="1" si="16"/>
        <v>0</v>
      </c>
      <c r="K71" s="21">
        <f t="shared" ca="1" si="16"/>
        <v>0</v>
      </c>
      <c r="L71" s="21">
        <f t="shared" ca="1" si="16"/>
        <v>0</v>
      </c>
      <c r="M71" s="21">
        <f t="shared" ca="1" si="16"/>
        <v>0</v>
      </c>
      <c r="N71" s="21">
        <f t="shared" ca="1" si="16"/>
        <v>0</v>
      </c>
      <c r="O71" s="21">
        <f t="shared" ca="1" si="16"/>
        <v>0</v>
      </c>
      <c r="P71" s="21">
        <f t="shared" ca="1" si="16"/>
        <v>0</v>
      </c>
      <c r="Q71" s="21">
        <f t="shared" ca="1" si="16"/>
        <v>0</v>
      </c>
      <c r="R71" s="21">
        <f t="shared" ca="1" si="16"/>
        <v>0</v>
      </c>
      <c r="S71" s="21">
        <f t="shared" ca="1" si="16"/>
        <v>0</v>
      </c>
      <c r="T71" s="21">
        <f t="shared" ref="O71:U72" ca="1" si="17">IFERROR(INDIRECT("'"&amp;$B$2&amp;"'!"&amp;ADDRESS(MATCH($B71,INDIRECT("'"&amp;$B$2&amp;"'!$B$1:$B$1095"),0),MATCH(T$5,INDIRECT("'"&amp;$B$2&amp;"'!5:5"),0))),0)</f>
        <v>0</v>
      </c>
      <c r="U71" s="21">
        <f t="shared" ca="1" si="17"/>
        <v>0</v>
      </c>
      <c r="V71" s="22">
        <f t="shared" ca="1" si="15"/>
        <v>0</v>
      </c>
    </row>
    <row r="72" spans="1:22" ht="13.8" x14ac:dyDescent="0.3">
      <c r="A72" s="64" t="s">
        <v>278</v>
      </c>
      <c r="B72" s="20">
        <v>3018</v>
      </c>
      <c r="C72" s="65" t="s">
        <v>246</v>
      </c>
      <c r="D72" s="21">
        <f t="shared" ca="1" si="16"/>
        <v>0</v>
      </c>
      <c r="E72" s="21">
        <f t="shared" ca="1" si="16"/>
        <v>0</v>
      </c>
      <c r="F72" s="21">
        <f t="shared" ca="1" si="16"/>
        <v>0</v>
      </c>
      <c r="G72" s="21">
        <f t="shared" ca="1" si="16"/>
        <v>0</v>
      </c>
      <c r="H72" s="21">
        <f t="shared" ca="1" si="16"/>
        <v>0</v>
      </c>
      <c r="I72" s="21">
        <f t="shared" ca="1" si="16"/>
        <v>0</v>
      </c>
      <c r="J72" s="21">
        <f t="shared" ca="1" si="16"/>
        <v>0</v>
      </c>
      <c r="K72" s="21">
        <f t="shared" ca="1" si="16"/>
        <v>0</v>
      </c>
      <c r="L72" s="21">
        <f t="shared" ca="1" si="16"/>
        <v>0</v>
      </c>
      <c r="M72" s="21">
        <f t="shared" ca="1" si="16"/>
        <v>0</v>
      </c>
      <c r="N72" s="21">
        <f t="shared" ca="1" si="16"/>
        <v>0</v>
      </c>
      <c r="O72" s="21">
        <f t="shared" ca="1" si="17"/>
        <v>0</v>
      </c>
      <c r="P72" s="21">
        <f t="shared" ca="1" si="17"/>
        <v>0</v>
      </c>
      <c r="Q72" s="21">
        <f t="shared" ca="1" si="17"/>
        <v>0</v>
      </c>
      <c r="R72" s="21">
        <f t="shared" ca="1" si="17"/>
        <v>0</v>
      </c>
      <c r="S72" s="21">
        <f t="shared" ca="1" si="17"/>
        <v>0</v>
      </c>
      <c r="T72" s="21">
        <f t="shared" ca="1" si="17"/>
        <v>0</v>
      </c>
      <c r="U72" s="21">
        <f t="shared" ca="1" si="17"/>
        <v>0</v>
      </c>
      <c r="V72" s="22">
        <f t="shared" ca="1" si="15"/>
        <v>0</v>
      </c>
    </row>
    <row r="73" spans="1:22" ht="13.8" x14ac:dyDescent="0.3">
      <c r="A73" s="66" t="s">
        <v>280</v>
      </c>
      <c r="B73" s="55">
        <v>9000</v>
      </c>
      <c r="C73" s="65" t="s">
        <v>281</v>
      </c>
      <c r="D73" s="56">
        <f t="shared" ref="D73:V73" ca="1" si="18">SUMIF($C$7:$C$72,"HD",D$7:D$72)</f>
        <v>22814431.129813701</v>
      </c>
      <c r="E73" s="56">
        <f t="shared" ca="1" si="18"/>
        <v>122838618.35251914</v>
      </c>
      <c r="F73" s="56">
        <f t="shared" ca="1" si="18"/>
        <v>2964561071.632019</v>
      </c>
      <c r="G73" s="56">
        <f t="shared" ca="1" si="18"/>
        <v>136911024.21117774</v>
      </c>
      <c r="H73" s="56">
        <f t="shared" ca="1" si="18"/>
        <v>6003088800.1464844</v>
      </c>
      <c r="I73" s="56">
        <f t="shared" ca="1" si="18"/>
        <v>7436892189.7345524</v>
      </c>
      <c r="J73" s="56">
        <f t="shared" ca="1" si="18"/>
        <v>0</v>
      </c>
      <c r="K73" s="56">
        <f t="shared" ca="1" si="18"/>
        <v>28509266.374049991</v>
      </c>
      <c r="L73" s="56">
        <f t="shared" ca="1" si="18"/>
        <v>0</v>
      </c>
      <c r="M73" s="56">
        <f t="shared" ca="1" si="18"/>
        <v>230033968.28999999</v>
      </c>
      <c r="N73" s="56">
        <f t="shared" ca="1" si="18"/>
        <v>277678416.02519989</v>
      </c>
      <c r="O73" s="56">
        <f t="shared" ca="1" si="18"/>
        <v>6831656162.3188009</v>
      </c>
      <c r="P73" s="56">
        <f t="shared" ca="1" si="18"/>
        <v>46258318.047650002</v>
      </c>
      <c r="Q73" s="56">
        <f t="shared" ca="1" si="18"/>
        <v>2792356088.080853</v>
      </c>
      <c r="R73" s="56">
        <f t="shared" ca="1" si="18"/>
        <v>5897502.340000039</v>
      </c>
      <c r="S73" s="56">
        <f t="shared" ca="1" si="18"/>
        <v>2952866.38</v>
      </c>
      <c r="T73" s="56">
        <f t="shared" ca="1" si="18"/>
        <v>184803090.66910002</v>
      </c>
      <c r="U73" s="56">
        <f t="shared" ca="1" si="18"/>
        <v>510821534.8057</v>
      </c>
      <c r="V73" s="56">
        <f t="shared" ca="1" si="18"/>
        <v>27598073348.537907</v>
      </c>
    </row>
    <row r="74" spans="1:22" ht="13.8" x14ac:dyDescent="0.3">
      <c r="A74" s="66" t="s">
        <v>283</v>
      </c>
      <c r="B74" s="55">
        <v>9001</v>
      </c>
      <c r="C74" s="65" t="s">
        <v>284</v>
      </c>
      <c r="D74" s="56">
        <f t="shared" ref="D74:V74" ca="1" si="19">SUMIF($C$7:$C$72,"H",D$7:D$72)+SUMIF($C$7:$C$72,"E",D$7:D$72)</f>
        <v>0</v>
      </c>
      <c r="E74" s="56">
        <f t="shared" ca="1" si="19"/>
        <v>0</v>
      </c>
      <c r="F74" s="56">
        <f t="shared" ca="1" si="19"/>
        <v>0</v>
      </c>
      <c r="G74" s="56">
        <f t="shared" ca="1" si="19"/>
        <v>0</v>
      </c>
      <c r="H74" s="56">
        <f t="shared" ca="1" si="19"/>
        <v>0</v>
      </c>
      <c r="I74" s="56">
        <f t="shared" ca="1" si="19"/>
        <v>0</v>
      </c>
      <c r="J74" s="56">
        <f t="shared" ca="1" si="19"/>
        <v>0</v>
      </c>
      <c r="K74" s="56">
        <f t="shared" ca="1" si="19"/>
        <v>0</v>
      </c>
      <c r="L74" s="56">
        <f t="shared" ca="1" si="19"/>
        <v>0</v>
      </c>
      <c r="M74" s="56">
        <f t="shared" ca="1" si="19"/>
        <v>0</v>
      </c>
      <c r="N74" s="56">
        <f t="shared" ca="1" si="19"/>
        <v>0</v>
      </c>
      <c r="O74" s="56">
        <f t="shared" ca="1" si="19"/>
        <v>0</v>
      </c>
      <c r="P74" s="56">
        <f t="shared" ca="1" si="19"/>
        <v>0</v>
      </c>
      <c r="Q74" s="56">
        <f t="shared" ca="1" si="19"/>
        <v>0</v>
      </c>
      <c r="R74" s="56">
        <f t="shared" ca="1" si="19"/>
        <v>0</v>
      </c>
      <c r="S74" s="56">
        <f t="shared" ca="1" si="19"/>
        <v>0</v>
      </c>
      <c r="T74" s="56">
        <f t="shared" ca="1" si="19"/>
        <v>0</v>
      </c>
      <c r="U74" s="56">
        <f t="shared" ca="1" si="19"/>
        <v>0</v>
      </c>
      <c r="V74" s="56">
        <f t="shared" ca="1" si="19"/>
        <v>0</v>
      </c>
    </row>
    <row r="75" spans="1:22" ht="13.8" x14ac:dyDescent="0.3">
      <c r="A75" s="66" t="s">
        <v>286</v>
      </c>
      <c r="B75" s="55">
        <v>9003</v>
      </c>
      <c r="C75" s="65" t="s">
        <v>287</v>
      </c>
      <c r="D75" s="56">
        <f t="shared" ref="D75:U75" ca="1" si="20">D73+D74</f>
        <v>22814431.129813701</v>
      </c>
      <c r="E75" s="56">
        <f t="shared" ca="1" si="20"/>
        <v>122838618.35251914</v>
      </c>
      <c r="F75" s="56">
        <f t="shared" ca="1" si="20"/>
        <v>2964561071.632019</v>
      </c>
      <c r="G75" s="56">
        <f t="shared" ca="1" si="20"/>
        <v>136911024.21117774</v>
      </c>
      <c r="H75" s="56">
        <f t="shared" ca="1" si="20"/>
        <v>6003088800.1464844</v>
      </c>
      <c r="I75" s="56">
        <f t="shared" ca="1" si="20"/>
        <v>7436892189.7345524</v>
      </c>
      <c r="J75" s="56">
        <f t="shared" ca="1" si="20"/>
        <v>0</v>
      </c>
      <c r="K75" s="56">
        <f t="shared" ca="1" si="20"/>
        <v>28509266.374049991</v>
      </c>
      <c r="L75" s="56">
        <f t="shared" ca="1" si="20"/>
        <v>0</v>
      </c>
      <c r="M75" s="56">
        <f t="shared" ca="1" si="20"/>
        <v>230033968.28999999</v>
      </c>
      <c r="N75" s="56">
        <f t="shared" ca="1" si="20"/>
        <v>277678416.02519989</v>
      </c>
      <c r="O75" s="56">
        <f t="shared" ca="1" si="20"/>
        <v>6831656162.3188009</v>
      </c>
      <c r="P75" s="56">
        <f t="shared" ca="1" si="20"/>
        <v>46258318.047650002</v>
      </c>
      <c r="Q75" s="56">
        <f t="shared" ca="1" si="20"/>
        <v>2792356088.080853</v>
      </c>
      <c r="R75" s="56">
        <f t="shared" ca="1" si="20"/>
        <v>5897502.340000039</v>
      </c>
      <c r="S75" s="56">
        <f t="shared" ca="1" si="20"/>
        <v>2952866.38</v>
      </c>
      <c r="T75" s="56">
        <f t="shared" ca="1" si="20"/>
        <v>184803090.66910002</v>
      </c>
      <c r="U75" s="56">
        <f t="shared" ca="1" si="20"/>
        <v>510821534.8057</v>
      </c>
      <c r="V75" s="56">
        <f ca="1">V73+V74</f>
        <v>27598073348.537907</v>
      </c>
    </row>
  </sheetData>
  <mergeCells count="1">
    <mergeCell ref="E2:G2"/>
  </mergeCells>
  <dataValidations count="1">
    <dataValidation type="list" allowBlank="1" showInputMessage="1" showErrorMessage="1" sqref="B2" xr:uid="{6477CD37-9A3A-49A0-B1D1-66DBA75B24B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C27F-81A7-4412-A585-7292C6F7C309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9" width="4" style="3" customWidth="1"/>
    <col min="10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714</v>
      </c>
      <c r="E5" s="10">
        <v>715</v>
      </c>
      <c r="F5" s="10">
        <v>903</v>
      </c>
      <c r="G5" s="10">
        <v>716</v>
      </c>
      <c r="H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75</v>
      </c>
      <c r="E6" s="7" t="s">
        <v>76</v>
      </c>
      <c r="F6" s="7" t="s">
        <v>77</v>
      </c>
      <c r="G6" s="7" t="s">
        <v>78</v>
      </c>
      <c r="H6" s="69" t="s">
        <v>332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536763359.5800004</v>
      </c>
      <c r="F8" s="21">
        <f t="shared" ca="1" si="0"/>
        <v>0</v>
      </c>
      <c r="G8" s="21">
        <f t="shared" ca="1" si="0"/>
        <v>16592228.409999967</v>
      </c>
      <c r="H8" s="22">
        <f t="shared" ca="1" si="1"/>
        <v>553355587.99000037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796916614.45000005</v>
      </c>
      <c r="F9" s="21">
        <f t="shared" ca="1" si="0"/>
        <v>106030404.65000001</v>
      </c>
      <c r="G9" s="21">
        <f t="shared" ca="1" si="0"/>
        <v>1070182.54</v>
      </c>
      <c r="H9" s="22">
        <f t="shared" ca="1" si="1"/>
        <v>904017201.63999999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972575024.27001798</v>
      </c>
      <c r="F10" s="21">
        <f t="shared" ca="1" si="0"/>
        <v>0</v>
      </c>
      <c r="G10" s="21">
        <f t="shared" ca="1" si="0"/>
        <v>547343996.69000387</v>
      </c>
      <c r="H10" s="22">
        <f t="shared" ca="1" si="1"/>
        <v>1519919020.960022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506731099.41999996</v>
      </c>
      <c r="F11" s="21">
        <f t="shared" ca="1" si="0"/>
        <v>18572.22</v>
      </c>
      <c r="G11" s="21">
        <f t="shared" ca="1" si="0"/>
        <v>5825522.9984999998</v>
      </c>
      <c r="H11" s="22">
        <f t="shared" ca="1" si="1"/>
        <v>512575194.63849998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683242778.38999999</v>
      </c>
      <c r="F13" s="21">
        <f t="shared" ca="1" si="0"/>
        <v>9593732.1217969991</v>
      </c>
      <c r="G13" s="21">
        <f t="shared" ca="1" si="0"/>
        <v>284403.27</v>
      </c>
      <c r="H13" s="22">
        <f t="shared" ca="1" si="1"/>
        <v>693120913.78179693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1253475798.4400001</v>
      </c>
      <c r="F14" s="21">
        <f t="shared" ca="1" si="0"/>
        <v>85298018.689999998</v>
      </c>
      <c r="G14" s="21">
        <f t="shared" ca="1" si="0"/>
        <v>787500.25000000012</v>
      </c>
      <c r="H14" s="22">
        <f t="shared" ca="1" si="1"/>
        <v>1339561317.3800001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1191847.54</v>
      </c>
      <c r="F17" s="21">
        <f t="shared" ca="1" si="0"/>
        <v>0</v>
      </c>
      <c r="G17" s="21">
        <f t="shared" ca="1" si="0"/>
        <v>268098.43</v>
      </c>
      <c r="H17" s="22">
        <f t="shared" ca="1" si="1"/>
        <v>1459945.97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122263832</v>
      </c>
      <c r="F20" s="21">
        <f t="shared" ca="1" si="0"/>
        <v>9408755.9600000009</v>
      </c>
      <c r="G20" s="21">
        <f t="shared" ca="1" si="0"/>
        <v>2258028.2800000003</v>
      </c>
      <c r="H20" s="22">
        <f t="shared" ca="1" si="1"/>
        <v>133930616.24000001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623240.62</v>
      </c>
      <c r="F21" s="21">
        <f t="shared" ca="1" si="0"/>
        <v>0</v>
      </c>
      <c r="G21" s="21">
        <f t="shared" ca="1" si="0"/>
        <v>1733700.9300000004</v>
      </c>
      <c r="H21" s="22">
        <f t="shared" ca="1" si="1"/>
        <v>2356941.5500000003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1433019563.2700012</v>
      </c>
      <c r="F22" s="21">
        <f t="shared" ca="1" si="0"/>
        <v>352445504.97000003</v>
      </c>
      <c r="G22" s="21">
        <f t="shared" ca="1" si="0"/>
        <v>6570833.810000062</v>
      </c>
      <c r="H22" s="22">
        <f t="shared" ca="1" si="1"/>
        <v>1792035902.0500011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5588908.3099999987</v>
      </c>
      <c r="F23" s="21">
        <f t="shared" ca="1" si="2"/>
        <v>220357552.67000002</v>
      </c>
      <c r="G23" s="21">
        <f t="shared" ca="1" si="2"/>
        <v>1294634.7799999996</v>
      </c>
      <c r="H23" s="22">
        <f ca="1">+SUM(D23:G23)</f>
        <v>227241095.76000002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245419488.75573599</v>
      </c>
      <c r="F24" s="21">
        <f t="shared" ca="1" si="2"/>
        <v>9824976.3599999994</v>
      </c>
      <c r="G24" s="21">
        <f t="shared" ca="1" si="2"/>
        <v>2365597.3099999898</v>
      </c>
      <c r="H24" s="22">
        <f ca="1">+SUM(D24:G24)</f>
        <v>257610062.42573601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166752</v>
      </c>
      <c r="F25" s="21">
        <f t="shared" ca="1" si="2"/>
        <v>0</v>
      </c>
      <c r="G25" s="21">
        <f t="shared" ca="1" si="2"/>
        <v>14617.99</v>
      </c>
      <c r="H25" s="22">
        <f t="shared" ref="H25:H44" ca="1" si="3">+SUM(D25:G25)</f>
        <v>181369.99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321000385.78056222</v>
      </c>
      <c r="F26" s="21">
        <f t="shared" ca="1" si="2"/>
        <v>23405589.568576001</v>
      </c>
      <c r="G26" s="21">
        <f t="shared" ca="1" si="2"/>
        <v>1192461.2784657713</v>
      </c>
      <c r="H26" s="22">
        <f t="shared" ca="1" si="3"/>
        <v>345598436.62760395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3459584.44</v>
      </c>
      <c r="F27" s="21">
        <f t="shared" ca="1" si="2"/>
        <v>0</v>
      </c>
      <c r="G27" s="21">
        <f t="shared" ca="1" si="2"/>
        <v>1699946.26</v>
      </c>
      <c r="H27" s="22">
        <f t="shared" ca="1" si="3"/>
        <v>5159530.7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35256.980000000003</v>
      </c>
      <c r="H28" s="22">
        <f t="shared" ca="1" si="3"/>
        <v>35256.980000000003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466339825</v>
      </c>
      <c r="F29" s="21">
        <f t="shared" ca="1" si="2"/>
        <v>29901.5</v>
      </c>
      <c r="G29" s="21">
        <f t="shared" ca="1" si="2"/>
        <v>965150.84</v>
      </c>
      <c r="H29" s="22">
        <f t="shared" ca="1" si="3"/>
        <v>467334877.33999997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155463831.73563591</v>
      </c>
      <c r="F30" s="21">
        <f t="shared" ca="1" si="2"/>
        <v>3046410.9198193601</v>
      </c>
      <c r="G30" s="21">
        <f t="shared" ca="1" si="2"/>
        <v>15165359.189999932</v>
      </c>
      <c r="H30" s="22">
        <f t="shared" ca="1" si="3"/>
        <v>173675601.8454552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113574823.26000001</v>
      </c>
      <c r="F31" s="21">
        <f t="shared" ca="1" si="2"/>
        <v>144547.442037</v>
      </c>
      <c r="G31" s="21">
        <f t="shared" ca="1" si="2"/>
        <v>9398110.4000000004</v>
      </c>
      <c r="H31" s="22">
        <f t="shared" ca="1" si="3"/>
        <v>123117481.10203701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775435320.63</v>
      </c>
      <c r="F32" s="21">
        <f t="shared" ca="1" si="2"/>
        <v>31391873.699999999</v>
      </c>
      <c r="G32" s="21">
        <f t="shared" ca="1" si="2"/>
        <v>983473.6599999977</v>
      </c>
      <c r="H32" s="22">
        <f t="shared" ca="1" si="3"/>
        <v>807810667.99000001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5967199.7500000019</v>
      </c>
      <c r="F33" s="21">
        <f t="shared" ca="1" si="2"/>
        <v>53176.63</v>
      </c>
      <c r="G33" s="21">
        <f t="shared" ca="1" si="2"/>
        <v>246730.22999999992</v>
      </c>
      <c r="H33" s="22">
        <f t="shared" ca="1" si="3"/>
        <v>6267106.6100000013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24627.31</v>
      </c>
      <c r="F34" s="21">
        <f t="shared" ca="1" si="2"/>
        <v>0</v>
      </c>
      <c r="G34" s="21">
        <f t="shared" ca="1" si="2"/>
        <v>144668.59</v>
      </c>
      <c r="H34" s="22">
        <f t="shared" ca="1" si="3"/>
        <v>169295.9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306169</v>
      </c>
      <c r="F35" s="21">
        <f t="shared" ca="1" si="2"/>
        <v>32624</v>
      </c>
      <c r="G35" s="21">
        <f t="shared" ca="1" si="2"/>
        <v>84155</v>
      </c>
      <c r="H35" s="22">
        <f t="shared" ca="1" si="3"/>
        <v>422948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635279903.2700001</v>
      </c>
      <c r="F37" s="21">
        <f t="shared" ca="1" si="2"/>
        <v>0</v>
      </c>
      <c r="G37" s="21">
        <f t="shared" ca="1" si="2"/>
        <v>698253.55</v>
      </c>
      <c r="H37" s="22">
        <f t="shared" ca="1" si="3"/>
        <v>635978156.82000005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17583732.5</v>
      </c>
      <c r="F38" s="21">
        <f t="shared" ca="1" si="2"/>
        <v>0</v>
      </c>
      <c r="G38" s="21">
        <f t="shared" ca="1" si="2"/>
        <v>114156.97</v>
      </c>
      <c r="H38" s="22">
        <f t="shared" ca="1" si="3"/>
        <v>17697889.469999999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G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957191886.17349994</v>
      </c>
      <c r="F39" s="21">
        <f t="shared" ca="1" si="4"/>
        <v>9858312.5700000003</v>
      </c>
      <c r="G39" s="21">
        <f t="shared" ca="1" si="4"/>
        <v>897581.71</v>
      </c>
      <c r="H39" s="22">
        <f t="shared" ca="1" si="3"/>
        <v>967947780.45350003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225373.38</v>
      </c>
      <c r="H40" s="22">
        <f t="shared" ca="1" si="3"/>
        <v>225373.38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296996208.14999998</v>
      </c>
      <c r="F41" s="21">
        <f t="shared" ca="1" si="4"/>
        <v>57373612.490000002</v>
      </c>
      <c r="G41" s="21">
        <f t="shared" ca="1" si="4"/>
        <v>956023.73000000021</v>
      </c>
      <c r="H41" s="22">
        <f t="shared" ref="H41" ca="1" si="5">+SUM(D41:G41)</f>
        <v>355325844.37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155756.35</v>
      </c>
      <c r="F42" s="21">
        <f t="shared" ca="1" si="4"/>
        <v>0</v>
      </c>
      <c r="G42" s="21">
        <f t="shared" ca="1" si="4"/>
        <v>53489.490000000005</v>
      </c>
      <c r="H42" s="22">
        <f t="shared" ca="1" si="3"/>
        <v>209245.84000000003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2">
        <f t="shared" ca="1" si="3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11100</v>
      </c>
      <c r="H44" s="22">
        <f t="shared" ca="1" si="3"/>
        <v>11100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2">
        <f t="shared" ref="H45:H57" ca="1" si="6">+SUM(D45:G45)</f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2">
        <f t="shared" ca="1" si="6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216268236.41999999</v>
      </c>
      <c r="F47" s="21">
        <f t="shared" ca="1" si="4"/>
        <v>6725648.1454050001</v>
      </c>
      <c r="G47" s="21">
        <f t="shared" ca="1" si="4"/>
        <v>0</v>
      </c>
      <c r="H47" s="22">
        <f t="shared" ca="1" si="6"/>
        <v>222993884.56540498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-1121.26</v>
      </c>
      <c r="H48" s="22">
        <f t="shared" ca="1" si="6"/>
        <v>-1121.26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2">
        <f t="shared" ref="H49" ca="1" si="7">+SUM(D49:G49)</f>
        <v>0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2">
        <f t="shared" ref="H50:H52" ca="1" si="8">+SUM(D50:G50)</f>
        <v>0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2">
        <f t="shared" ca="1" si="8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2">
        <f t="shared" ca="1" si="8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2">
        <f t="shared" ca="1" si="6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6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G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2">
        <f t="shared" ca="1" si="6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2">
        <f t="shared" ca="1" si="6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2">
        <f t="shared" ca="1" si="6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2">
        <f t="shared" ref="H58" ca="1" si="10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ref="H59:H72" ca="1" si="11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11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ca="1" si="11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ca="1" si="11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t="shared" ca="1" si="11"/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1">
        <f t="shared" ca="1" si="9"/>
        <v>0</v>
      </c>
      <c r="G71" s="21">
        <f t="shared" ca="1" si="9"/>
        <v>0</v>
      </c>
      <c r="H71" s="22">
        <f t="shared" ca="1" si="11"/>
        <v>0</v>
      </c>
    </row>
    <row r="72" spans="1:8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1">
        <f t="shared" ca="1" si="9"/>
        <v>0</v>
      </c>
      <c r="G72" s="21">
        <f t="shared" ca="1" si="9"/>
        <v>0</v>
      </c>
      <c r="H72" s="22">
        <f t="shared" ca="1" si="11"/>
        <v>0</v>
      </c>
    </row>
    <row r="73" spans="1:8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  <c r="E73" s="56">
        <f ca="1">SUMIF($C$7:$C$72,"HD",E$7:E$72)</f>
        <v>10523025796.815454</v>
      </c>
      <c r="F73" s="56">
        <f ca="1">SUMIF($C$7:$C$72,"HD",F$7:F$72)</f>
        <v>925039214.60763466</v>
      </c>
      <c r="G73" s="56">
        <f ca="1">SUMIF($C$7:$C$72,"HD",G$7:G$72)</f>
        <v>619279515.6869694</v>
      </c>
      <c r="H73" s="56">
        <f ca="1">SUMIF($C$7:$C$72,"HD",H$7:H$72)</f>
        <v>12067344527.110058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ca="1">E73+E74</f>
        <v>10523025796.815454</v>
      </c>
      <c r="F75" s="56">
        <f ca="1">F73+F74</f>
        <v>925039214.60763466</v>
      </c>
      <c r="G75" s="56">
        <f ca="1">G73+G74</f>
        <v>619279515.6869694</v>
      </c>
      <c r="H75" s="56">
        <f ca="1">H73+H74</f>
        <v>12067344527.110058</v>
      </c>
    </row>
  </sheetData>
  <mergeCells count="1">
    <mergeCell ref="E2:G2"/>
  </mergeCells>
  <dataValidations count="1">
    <dataValidation type="list" allowBlank="1" showInputMessage="1" showErrorMessage="1" sqref="B2" xr:uid="{DA5EEA12-1480-4639-A466-E4BB2E1E354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0B6D9-BDFE-4DED-BECB-F1326946FBDA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715</v>
      </c>
      <c r="E5" s="10">
        <v>903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76</v>
      </c>
      <c r="E6" s="7" t="s">
        <v>77</v>
      </c>
      <c r="F6" s="69" t="s">
        <v>334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536763359.5800004</v>
      </c>
      <c r="E8" s="21">
        <f t="shared" ca="1" si="0"/>
        <v>0</v>
      </c>
      <c r="F8" s="22">
        <f t="shared" ca="1" si="1"/>
        <v>536763359.5800004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796916614.45000005</v>
      </c>
      <c r="E9" s="21">
        <f t="shared" ca="1" si="0"/>
        <v>106030404.65000001</v>
      </c>
      <c r="F9" s="22">
        <f t="shared" ca="1" si="1"/>
        <v>902947019.10000002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972575024.27001798</v>
      </c>
      <c r="E10" s="21">
        <f t="shared" ca="1" si="0"/>
        <v>0</v>
      </c>
      <c r="F10" s="22">
        <f t="shared" ca="1" si="1"/>
        <v>972575024.27001798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506731099.41999996</v>
      </c>
      <c r="E11" s="21">
        <f t="shared" ca="1" si="0"/>
        <v>18572.22</v>
      </c>
      <c r="F11" s="22">
        <f t="shared" ca="1" si="1"/>
        <v>506749671.63999999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683242778.38999999</v>
      </c>
      <c r="E13" s="21">
        <f t="shared" ca="1" si="0"/>
        <v>9593732.1217969991</v>
      </c>
      <c r="F13" s="22">
        <f t="shared" ca="1" si="1"/>
        <v>692836510.51179695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1253475798.4400001</v>
      </c>
      <c r="E14" s="21">
        <f t="shared" ca="1" si="0"/>
        <v>85298018.689999998</v>
      </c>
      <c r="F14" s="22">
        <f t="shared" ca="1" si="1"/>
        <v>1338773817.1300001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1191847.54</v>
      </c>
      <c r="E17" s="21">
        <f t="shared" ca="1" si="0"/>
        <v>0</v>
      </c>
      <c r="F17" s="22">
        <f t="shared" ca="1" si="1"/>
        <v>1191847.54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122263832</v>
      </c>
      <c r="E20" s="21">
        <f t="shared" ca="1" si="0"/>
        <v>9408755.9600000009</v>
      </c>
      <c r="F20" s="22">
        <f t="shared" ca="1" si="1"/>
        <v>131672587.96000001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623240.62</v>
      </c>
      <c r="E21" s="21">
        <f t="shared" ca="1" si="0"/>
        <v>0</v>
      </c>
      <c r="F21" s="22">
        <f t="shared" ca="1" si="1"/>
        <v>623240.62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1433019563.2700012</v>
      </c>
      <c r="E22" s="21">
        <f t="shared" ca="1" si="0"/>
        <v>352445504.97000003</v>
      </c>
      <c r="F22" s="22">
        <f t="shared" ca="1" si="1"/>
        <v>1785465068.2400012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5588908.3099999987</v>
      </c>
      <c r="E23" s="21">
        <f t="shared" ca="1" si="2"/>
        <v>220357552.67000002</v>
      </c>
      <c r="F23" s="22">
        <f ca="1">+SUM(D23:E23)</f>
        <v>225946460.98000002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245419488.75573599</v>
      </c>
      <c r="E24" s="21">
        <f t="shared" ca="1" si="2"/>
        <v>9824976.3599999994</v>
      </c>
      <c r="F24" s="22">
        <f ca="1">+SUM(D24:E24)</f>
        <v>255244465.11573601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166752</v>
      </c>
      <c r="E25" s="21">
        <f t="shared" ca="1" si="2"/>
        <v>0</v>
      </c>
      <c r="F25" s="22">
        <f t="shared" ref="F25:F44" ca="1" si="3">+SUM(D25:E25)</f>
        <v>166752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321000385.78056222</v>
      </c>
      <c r="E26" s="21">
        <f t="shared" ca="1" si="2"/>
        <v>23405589.568576001</v>
      </c>
      <c r="F26" s="22">
        <f t="shared" ca="1" si="3"/>
        <v>344405975.3491382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3459584.44</v>
      </c>
      <c r="E27" s="21">
        <f t="shared" ca="1" si="2"/>
        <v>0</v>
      </c>
      <c r="F27" s="22">
        <f t="shared" ca="1" si="3"/>
        <v>3459584.44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466339825</v>
      </c>
      <c r="E29" s="21">
        <f t="shared" ca="1" si="2"/>
        <v>29901.5</v>
      </c>
      <c r="F29" s="22">
        <f t="shared" ca="1" si="3"/>
        <v>466369726.5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155463831.73563591</v>
      </c>
      <c r="E30" s="21">
        <f t="shared" ca="1" si="2"/>
        <v>3046410.9198193601</v>
      </c>
      <c r="F30" s="22">
        <f t="shared" ca="1" si="3"/>
        <v>158510242.65545526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113574823.26000001</v>
      </c>
      <c r="E31" s="21">
        <f t="shared" ca="1" si="2"/>
        <v>144547.442037</v>
      </c>
      <c r="F31" s="22">
        <f t="shared" ca="1" si="3"/>
        <v>113719370.70203701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775435320.63</v>
      </c>
      <c r="E32" s="21">
        <f t="shared" ca="1" si="2"/>
        <v>31391873.699999999</v>
      </c>
      <c r="F32" s="22">
        <f t="shared" ca="1" si="3"/>
        <v>806827194.33000004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5967199.7500000019</v>
      </c>
      <c r="E33" s="21">
        <f t="shared" ca="1" si="2"/>
        <v>53176.63</v>
      </c>
      <c r="F33" s="22">
        <f t="shared" ca="1" si="3"/>
        <v>6020376.3800000018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24627.31</v>
      </c>
      <c r="E34" s="21">
        <f t="shared" ca="1" si="2"/>
        <v>0</v>
      </c>
      <c r="F34" s="22">
        <f t="shared" ca="1" si="3"/>
        <v>24627.31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306169</v>
      </c>
      <c r="E35" s="21">
        <f t="shared" ca="1" si="2"/>
        <v>32624</v>
      </c>
      <c r="F35" s="22">
        <f t="shared" ca="1" si="3"/>
        <v>338793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635279903.2700001</v>
      </c>
      <c r="E37" s="21">
        <f t="shared" ca="1" si="2"/>
        <v>0</v>
      </c>
      <c r="F37" s="22">
        <f t="shared" ca="1" si="3"/>
        <v>635279903.2700001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17583732.5</v>
      </c>
      <c r="E38" s="21">
        <f t="shared" ca="1" si="2"/>
        <v>0</v>
      </c>
      <c r="F38" s="22">
        <f t="shared" ca="1" si="3"/>
        <v>17583732.5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957191886.17349994</v>
      </c>
      <c r="E39" s="21">
        <f t="shared" ca="1" si="4"/>
        <v>9858312.5700000003</v>
      </c>
      <c r="F39" s="22">
        <f t="shared" ca="1" si="3"/>
        <v>967050198.74349999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296996208.14999998</v>
      </c>
      <c r="E41" s="21">
        <f t="shared" ca="1" si="4"/>
        <v>57373612.490000002</v>
      </c>
      <c r="F41" s="22">
        <f t="shared" ref="F41" ca="1" si="5">+SUM(D41:E41)</f>
        <v>354369820.63999999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155756.35</v>
      </c>
      <c r="E42" s="21">
        <f t="shared" ca="1" si="4"/>
        <v>0</v>
      </c>
      <c r="F42" s="22">
        <f t="shared" ca="1" si="3"/>
        <v>155756.35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216268236.41999999</v>
      </c>
      <c r="E47" s="21">
        <f t="shared" ca="1" si="4"/>
        <v>6725648.1454050001</v>
      </c>
      <c r="F47" s="22">
        <f t="shared" ca="1" si="6"/>
        <v>222993884.56540498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7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10523025796.815454</v>
      </c>
      <c r="E73" s="56">
        <f ca="1">SUMIF($C$7:$C$72,"HD",E$7:E$72)</f>
        <v>925039214.60763466</v>
      </c>
      <c r="F73" s="56">
        <f ca="1">SUMIF($C$7:$C$72,"HD",F$7:F$72)</f>
        <v>11448065011.423086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10523025796.815454</v>
      </c>
      <c r="E75" s="56">
        <f ca="1">E73+E74</f>
        <v>925039214.60763466</v>
      </c>
      <c r="F75" s="56">
        <f ca="1">F73+F74</f>
        <v>11448065011.423086</v>
      </c>
    </row>
  </sheetData>
  <mergeCells count="1">
    <mergeCell ref="E2:G2"/>
  </mergeCells>
  <dataValidations count="1">
    <dataValidation type="list" allowBlank="1" showInputMessage="1" showErrorMessage="1" sqref="B2" xr:uid="{22F4CA86-1958-4070-A972-800E941A677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AABC-A928-4157-B553-0226742D85A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728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80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1924991.3699999973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951003.05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7961846.75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211199960.62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1996783.76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224034585.54999998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224034585.54999998</v>
      </c>
    </row>
  </sheetData>
  <mergeCells count="1">
    <mergeCell ref="E2:G2"/>
  </mergeCells>
  <dataValidations count="1">
    <dataValidation type="list" allowBlank="1" showInputMessage="1" showErrorMessage="1" sqref="B2" xr:uid="{2D14AA1B-B1E5-448A-9DFA-00F30469A2AD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58D47-F353-44F7-B6B7-7DC78E64415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735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82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89407155.070000008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ca="1">IFERROR(INDIRECT("'"&amp;$B$2&amp;"'!"&amp;ADDRESS(MATCH($B57,INDIRECT("'"&amp;$B$2&amp;"'!$B$1:$B$1095"),0),MATCH(D$5,INDIRECT("'"&amp;$B$2&amp;"'!5:5"),0))),0)</f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ca="1">IFERROR(INDIRECT("'"&amp;$B$2&amp;"'!"&amp;ADDRESS(MATCH($B58,INDIRECT("'"&amp;$B$2&amp;"'!$B$1:$B$1095"),0),MATCH(D$5,INDIRECT("'"&amp;$B$2&amp;"'!5:5"),0))),0)</f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89407155.070000008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89407155.070000008</v>
      </c>
    </row>
  </sheetData>
  <mergeCells count="1">
    <mergeCell ref="E2:G2"/>
  </mergeCells>
  <dataValidations count="1">
    <dataValidation type="list" allowBlank="1" showInputMessage="1" showErrorMessage="1" sqref="B2" xr:uid="{4DCDC6FB-DFD2-4B91-B941-348ADF4C18B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EB10-9AF8-429F-B1BA-56A705653022}">
  <dimension ref="A1:R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8" width="15.6640625" style="3" customWidth="1"/>
    <col min="19" max="16384" width="9.109375" style="3"/>
  </cols>
  <sheetData>
    <row r="1" spans="1:18" ht="15" customHeight="1" x14ac:dyDescent="0.3">
      <c r="A1" s="1" t="s">
        <v>0</v>
      </c>
      <c r="B1" s="2"/>
      <c r="C1" s="2"/>
    </row>
    <row r="2" spans="1:18" ht="15" customHeight="1" x14ac:dyDescent="0.3">
      <c r="A2" s="1" t="s">
        <v>337</v>
      </c>
      <c r="B2" s="68" t="s">
        <v>8</v>
      </c>
      <c r="C2" s="2"/>
      <c r="E2" s="81" t="s">
        <v>1</v>
      </c>
      <c r="F2" s="82"/>
      <c r="G2" s="83"/>
      <c r="H2" s="5"/>
    </row>
    <row r="3" spans="1:18" ht="15" customHeight="1" x14ac:dyDescent="0.3">
      <c r="A3" s="4" t="s">
        <v>354</v>
      </c>
      <c r="B3" s="2"/>
      <c r="C3" s="2"/>
    </row>
    <row r="4" spans="1:18" ht="22.5" customHeight="1" x14ac:dyDescent="0.25"/>
    <row r="5" spans="1:18" ht="22.5" customHeight="1" x14ac:dyDescent="0.25">
      <c r="D5" s="10">
        <v>719</v>
      </c>
      <c r="E5" s="10">
        <v>720</v>
      </c>
      <c r="F5" s="10">
        <v>721</v>
      </c>
      <c r="G5" s="10">
        <v>722</v>
      </c>
      <c r="H5" s="10">
        <v>725</v>
      </c>
      <c r="I5" s="10">
        <v>726</v>
      </c>
      <c r="J5" s="10">
        <v>730</v>
      </c>
      <c r="K5" s="10">
        <v>731</v>
      </c>
      <c r="L5" s="10">
        <v>732</v>
      </c>
      <c r="M5" s="10">
        <v>733</v>
      </c>
      <c r="N5" s="10">
        <v>734</v>
      </c>
      <c r="O5" s="10">
        <v>769</v>
      </c>
      <c r="P5" s="10">
        <v>770</v>
      </c>
      <c r="Q5" s="10">
        <v>771</v>
      </c>
      <c r="R5" s="69"/>
    </row>
    <row r="6" spans="1:18" ht="79.5" customHeight="1" x14ac:dyDescent="0.25">
      <c r="A6" s="63" t="s">
        <v>142</v>
      </c>
      <c r="B6" s="63" t="s">
        <v>143</v>
      </c>
      <c r="C6" s="63" t="s">
        <v>144</v>
      </c>
      <c r="D6" s="7" t="s">
        <v>84</v>
      </c>
      <c r="E6" s="7" t="s">
        <v>85</v>
      </c>
      <c r="F6" s="7" t="s">
        <v>86</v>
      </c>
      <c r="G6" s="7" t="s">
        <v>87</v>
      </c>
      <c r="H6" s="7" t="s">
        <v>88</v>
      </c>
      <c r="I6" s="7" t="s">
        <v>89</v>
      </c>
      <c r="J6" s="7" t="s">
        <v>90</v>
      </c>
      <c r="K6" s="7" t="s">
        <v>91</v>
      </c>
      <c r="L6" s="7" t="s">
        <v>92</v>
      </c>
      <c r="M6" s="7" t="s">
        <v>93</v>
      </c>
      <c r="N6" s="7" t="s">
        <v>94</v>
      </c>
      <c r="O6" s="7" t="s">
        <v>95</v>
      </c>
      <c r="P6" s="7" t="s">
        <v>96</v>
      </c>
      <c r="Q6" s="7" t="s">
        <v>338</v>
      </c>
      <c r="R6" s="69" t="s">
        <v>339</v>
      </c>
    </row>
    <row r="7" spans="1:1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Q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12894225.609999999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4004150.58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2">
        <f ca="1">+SUM(D7:Q7)</f>
        <v>16898376.189999998</v>
      </c>
    </row>
    <row r="8" spans="1:1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3759956.4399999976</v>
      </c>
      <c r="E8" s="21">
        <f t="shared" ca="1" si="0"/>
        <v>137472536.11000001</v>
      </c>
      <c r="F8" s="21">
        <f t="shared" ca="1" si="0"/>
        <v>2967.5200000000914</v>
      </c>
      <c r="G8" s="21">
        <f t="shared" ca="1" si="0"/>
        <v>0</v>
      </c>
      <c r="H8" s="21">
        <f t="shared" ca="1" si="0"/>
        <v>0</v>
      </c>
      <c r="I8" s="21">
        <f t="shared" ca="1" si="0"/>
        <v>1044883.9700000025</v>
      </c>
      <c r="J8" s="21">
        <f t="shared" ca="1" si="0"/>
        <v>0</v>
      </c>
      <c r="K8" s="21">
        <f t="shared" ca="1" si="0"/>
        <v>5433.5199999999022</v>
      </c>
      <c r="L8" s="21">
        <f t="shared" ca="1" si="0"/>
        <v>0</v>
      </c>
      <c r="M8" s="21">
        <f t="shared" ca="1" si="0"/>
        <v>38574821.280000001</v>
      </c>
      <c r="N8" s="21">
        <f t="shared" ca="1" si="0"/>
        <v>0</v>
      </c>
      <c r="O8" s="21">
        <f t="shared" ca="1" si="0"/>
        <v>0</v>
      </c>
      <c r="P8" s="21">
        <f t="shared" ca="1" si="0"/>
        <v>0</v>
      </c>
      <c r="Q8" s="21">
        <f t="shared" ca="1" si="0"/>
        <v>1418628.4400000125</v>
      </c>
      <c r="R8" s="22">
        <f t="shared" ref="R8:R18" ca="1" si="1">+SUM(D8:Q8)</f>
        <v>182279227.28000003</v>
      </c>
    </row>
    <row r="9" spans="1:1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727067.07</v>
      </c>
      <c r="E9" s="21">
        <f t="shared" ca="1" si="0"/>
        <v>50232687.290000007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105877.01</v>
      </c>
      <c r="J9" s="21">
        <f t="shared" ca="1" si="0"/>
        <v>9783228.3599999994</v>
      </c>
      <c r="K9" s="21">
        <f t="shared" ca="1" si="0"/>
        <v>0</v>
      </c>
      <c r="L9" s="21">
        <f t="shared" ca="1" si="0"/>
        <v>0</v>
      </c>
      <c r="M9" s="21">
        <f t="shared" ca="1" si="0"/>
        <v>75300446.790000007</v>
      </c>
      <c r="N9" s="21">
        <f t="shared" ca="1" si="0"/>
        <v>0</v>
      </c>
      <c r="O9" s="21">
        <f t="shared" ca="1" si="0"/>
        <v>0</v>
      </c>
      <c r="P9" s="21">
        <f t="shared" ca="1" si="0"/>
        <v>0</v>
      </c>
      <c r="Q9" s="21">
        <f t="shared" ca="1" si="0"/>
        <v>20706055.029999997</v>
      </c>
      <c r="R9" s="22">
        <f t="shared" ca="1" si="1"/>
        <v>156855361.55000001</v>
      </c>
    </row>
    <row r="10" spans="1:1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36130468.200000003</v>
      </c>
      <c r="E10" s="21">
        <f t="shared" ca="1" si="0"/>
        <v>443100648.46999997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1192908.54</v>
      </c>
      <c r="J10" s="21">
        <f t="shared" ca="1" si="0"/>
        <v>33672454.140000001</v>
      </c>
      <c r="K10" s="21">
        <f t="shared" ca="1" si="0"/>
        <v>103815.84</v>
      </c>
      <c r="L10" s="21">
        <f t="shared" ca="1" si="0"/>
        <v>0</v>
      </c>
      <c r="M10" s="21">
        <f t="shared" ca="1" si="0"/>
        <v>85992176.120000005</v>
      </c>
      <c r="N10" s="21">
        <f t="shared" ca="1" si="0"/>
        <v>0</v>
      </c>
      <c r="O10" s="21">
        <f t="shared" ca="1" si="0"/>
        <v>0</v>
      </c>
      <c r="P10" s="21">
        <f t="shared" ca="1" si="0"/>
        <v>0</v>
      </c>
      <c r="Q10" s="21">
        <f t="shared" ca="1" si="0"/>
        <v>86046.44</v>
      </c>
      <c r="R10" s="22">
        <f t="shared" ca="1" si="1"/>
        <v>600278517.75</v>
      </c>
    </row>
    <row r="11" spans="1:1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129909.49</v>
      </c>
      <c r="E11" s="21">
        <f t="shared" ca="1" si="0"/>
        <v>6769027.2699999996</v>
      </c>
      <c r="F11" s="21">
        <f t="shared" ca="1" si="0"/>
        <v>802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2655414.96</v>
      </c>
      <c r="K11" s="21">
        <f t="shared" ca="1" si="0"/>
        <v>0</v>
      </c>
      <c r="L11" s="21">
        <f t="shared" ca="1" si="0"/>
        <v>0</v>
      </c>
      <c r="M11" s="21">
        <f t="shared" ca="1" si="0"/>
        <v>16824.5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2">
        <f t="shared" ca="1" si="1"/>
        <v>9571978.2199999988</v>
      </c>
    </row>
    <row r="12" spans="1:1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2">
        <f t="shared" ca="1" si="1"/>
        <v>0</v>
      </c>
    </row>
    <row r="13" spans="1:1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6475.24</v>
      </c>
      <c r="E13" s="21">
        <f t="shared" ca="1" si="0"/>
        <v>207211.08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3037.37</v>
      </c>
      <c r="J13" s="21">
        <f t="shared" ca="1" si="0"/>
        <v>2557466.61</v>
      </c>
      <c r="K13" s="21">
        <f t="shared" ca="1" si="0"/>
        <v>52211.94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0</v>
      </c>
      <c r="P13" s="21">
        <f t="shared" ca="1" si="0"/>
        <v>0</v>
      </c>
      <c r="Q13" s="21">
        <f t="shared" ca="1" si="0"/>
        <v>0</v>
      </c>
      <c r="R13" s="22">
        <f t="shared" ca="1" si="1"/>
        <v>2826402.2399999998</v>
      </c>
    </row>
    <row r="14" spans="1:1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5820350.29</v>
      </c>
      <c r="E14" s="21">
        <f t="shared" ca="1" si="0"/>
        <v>10448241.359999999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16119.01</v>
      </c>
      <c r="J14" s="21">
        <f t="shared" ca="1" si="0"/>
        <v>6820057.8499999996</v>
      </c>
      <c r="K14" s="21">
        <f t="shared" ca="1" si="0"/>
        <v>0</v>
      </c>
      <c r="L14" s="21">
        <f t="shared" ca="1" si="0"/>
        <v>0</v>
      </c>
      <c r="M14" s="21">
        <f t="shared" ca="1" si="0"/>
        <v>2667083.27</v>
      </c>
      <c r="N14" s="21">
        <f t="shared" ca="1" si="0"/>
        <v>0</v>
      </c>
      <c r="O14" s="21">
        <f t="shared" ca="1" si="0"/>
        <v>0</v>
      </c>
      <c r="P14" s="21">
        <f t="shared" ca="1" si="0"/>
        <v>0</v>
      </c>
      <c r="Q14" s="21">
        <f t="shared" ca="1" si="0"/>
        <v>149131465.28</v>
      </c>
      <c r="R14" s="22">
        <f t="shared" ca="1" si="1"/>
        <v>174903317.06</v>
      </c>
    </row>
    <row r="15" spans="1:1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2">
        <f t="shared" ca="1" si="1"/>
        <v>0</v>
      </c>
    </row>
    <row r="16" spans="1:1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2">
        <f t="shared" ca="1" si="1"/>
        <v>0</v>
      </c>
    </row>
    <row r="17" spans="1:1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1975816</v>
      </c>
      <c r="E17" s="21">
        <f t="shared" ca="1" si="0"/>
        <v>113800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135037</v>
      </c>
      <c r="J17" s="21">
        <f t="shared" ca="1" si="0"/>
        <v>0</v>
      </c>
      <c r="K17" s="21">
        <f t="shared" ca="1" si="0"/>
        <v>908</v>
      </c>
      <c r="L17" s="21">
        <f t="shared" ca="1" si="0"/>
        <v>0</v>
      </c>
      <c r="M17" s="21">
        <f t="shared" ca="1" si="0"/>
        <v>1609892</v>
      </c>
      <c r="N17" s="21">
        <f t="shared" ca="1" si="0"/>
        <v>64405</v>
      </c>
      <c r="O17" s="21">
        <f t="shared" ca="1" si="0"/>
        <v>0</v>
      </c>
      <c r="P17" s="21">
        <f t="shared" ca="1" si="0"/>
        <v>0</v>
      </c>
      <c r="Q17" s="21">
        <f t="shared" ca="1" si="0"/>
        <v>859490</v>
      </c>
      <c r="R17" s="22">
        <f t="shared" ca="1" si="1"/>
        <v>4759348</v>
      </c>
    </row>
    <row r="18" spans="1:1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22781.08</v>
      </c>
      <c r="E18" s="21">
        <f t="shared" ca="1" si="0"/>
        <v>46039.354700000004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1859217.67</v>
      </c>
      <c r="K18" s="21">
        <f t="shared" ca="1" si="0"/>
        <v>0</v>
      </c>
      <c r="L18" s="21">
        <f t="shared" ca="1" si="0"/>
        <v>0</v>
      </c>
      <c r="M18" s="21">
        <f t="shared" ca="1" si="0"/>
        <v>28571.43</v>
      </c>
      <c r="N18" s="21">
        <f t="shared" ca="1" si="0"/>
        <v>0</v>
      </c>
      <c r="O18" s="21">
        <f t="shared" ca="1" si="0"/>
        <v>0</v>
      </c>
      <c r="P18" s="21">
        <f t="shared" ca="1" si="0"/>
        <v>0</v>
      </c>
      <c r="Q18" s="21">
        <f t="shared" ca="1" si="0"/>
        <v>0</v>
      </c>
      <c r="R18" s="22">
        <f t="shared" ca="1" si="1"/>
        <v>1956609.5347</v>
      </c>
    </row>
    <row r="19" spans="1:1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2">
        <f t="shared" ref="R19:R40" ca="1" si="2">+SUM(D19:Q19)</f>
        <v>0</v>
      </c>
    </row>
    <row r="20" spans="1:1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497514.76</v>
      </c>
      <c r="E20" s="21">
        <f t="shared" ca="1" si="0"/>
        <v>1833625.59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1985181.59</v>
      </c>
      <c r="K20" s="21">
        <f t="shared" ca="1" si="0"/>
        <v>0</v>
      </c>
      <c r="L20" s="21">
        <f t="shared" ca="1" si="0"/>
        <v>0</v>
      </c>
      <c r="M20" s="21">
        <f t="shared" ca="1" si="0"/>
        <v>3123238.54</v>
      </c>
      <c r="N20" s="21">
        <f t="shared" ca="1" si="0"/>
        <v>0</v>
      </c>
      <c r="O20" s="21">
        <f t="shared" ca="1" si="0"/>
        <v>0</v>
      </c>
      <c r="P20" s="21">
        <f t="shared" ca="1" si="0"/>
        <v>0</v>
      </c>
      <c r="Q20" s="21">
        <f t="shared" ca="1" si="0"/>
        <v>0</v>
      </c>
      <c r="R20" s="22">
        <f t="shared" ca="1" si="2"/>
        <v>7439560.4800000004</v>
      </c>
    </row>
    <row r="21" spans="1:1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957263.05</v>
      </c>
      <c r="E21" s="21">
        <f t="shared" ca="1" si="0"/>
        <v>657867.15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3000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0</v>
      </c>
      <c r="P21" s="21">
        <f t="shared" ca="1" si="0"/>
        <v>0</v>
      </c>
      <c r="Q21" s="21">
        <f t="shared" ca="1" si="0"/>
        <v>0</v>
      </c>
      <c r="R21" s="22">
        <f t="shared" ca="1" si="2"/>
        <v>1618130.2000000002</v>
      </c>
    </row>
    <row r="22" spans="1:1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187577364.16</v>
      </c>
      <c r="E22" s="21">
        <f t="shared" ca="1" si="0"/>
        <v>408599023.94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15820580.220000001</v>
      </c>
      <c r="J22" s="21">
        <f t="shared" ca="1" si="0"/>
        <v>44818094.399999991</v>
      </c>
      <c r="K22" s="21">
        <f t="shared" ca="1" si="0"/>
        <v>10894.6</v>
      </c>
      <c r="L22" s="21">
        <f t="shared" ca="1" si="0"/>
        <v>0</v>
      </c>
      <c r="M22" s="21">
        <f t="shared" ca="1" si="0"/>
        <v>23093600.850000001</v>
      </c>
      <c r="N22" s="21">
        <f t="shared" ca="1" si="0"/>
        <v>21342857.149999999</v>
      </c>
      <c r="O22" s="21">
        <f t="shared" ca="1" si="0"/>
        <v>0</v>
      </c>
      <c r="P22" s="21">
        <f t="shared" ca="1" si="0"/>
        <v>0</v>
      </c>
      <c r="Q22" s="21">
        <f t="shared" ca="1" si="0"/>
        <v>0</v>
      </c>
      <c r="R22" s="22">
        <f t="shared" ca="1" si="2"/>
        <v>701262415.32000005</v>
      </c>
    </row>
    <row r="23" spans="1:1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Q38" ca="1" si="3">IFERROR(INDIRECT("'"&amp;$B$2&amp;"'!"&amp;ADDRESS(MATCH($B23,INDIRECT("'"&amp;$B$2&amp;"'!$B$1:$B$1095"),0),MATCH(D$5,INDIRECT("'"&amp;$B$2&amp;"'!5:5"),0))),0)</f>
        <v>3499997.7100000004</v>
      </c>
      <c r="E23" s="21">
        <f t="shared" ca="1" si="3"/>
        <v>18683234.070000004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2520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393867.81</v>
      </c>
      <c r="N23" s="21">
        <f t="shared" ca="1" si="3"/>
        <v>0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2">
        <f t="shared" ca="1" si="2"/>
        <v>22579619.590000004</v>
      </c>
    </row>
    <row r="24" spans="1:1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3393630.8699999996</v>
      </c>
      <c r="E24" s="21">
        <f t="shared" ca="1" si="3"/>
        <v>25955153.449999999</v>
      </c>
      <c r="F24" s="21">
        <f t="shared" ca="1" si="3"/>
        <v>0</v>
      </c>
      <c r="G24" s="21">
        <f t="shared" ca="1" si="3"/>
        <v>0</v>
      </c>
      <c r="H24" s="21">
        <f t="shared" ca="1" si="3"/>
        <v>0</v>
      </c>
      <c r="I24" s="21">
        <f t="shared" ca="1" si="3"/>
        <v>251353.48</v>
      </c>
      <c r="J24" s="21">
        <f t="shared" ca="1" si="3"/>
        <v>3203252.6388021898</v>
      </c>
      <c r="K24" s="21">
        <f t="shared" ca="1" si="3"/>
        <v>0</v>
      </c>
      <c r="L24" s="21">
        <f t="shared" ca="1" si="3"/>
        <v>0</v>
      </c>
      <c r="M24" s="21">
        <f t="shared" ca="1" si="3"/>
        <v>397588.68</v>
      </c>
      <c r="N24" s="21">
        <f t="shared" ca="1" si="3"/>
        <v>127126.48</v>
      </c>
      <c r="O24" s="21">
        <f t="shared" ca="1" si="3"/>
        <v>0</v>
      </c>
      <c r="P24" s="21">
        <f t="shared" ca="1" si="3"/>
        <v>0</v>
      </c>
      <c r="Q24" s="21">
        <f t="shared" ca="1" si="3"/>
        <v>0</v>
      </c>
      <c r="R24" s="22">
        <f t="shared" ca="1" si="2"/>
        <v>33328105.59880219</v>
      </c>
    </row>
    <row r="25" spans="1:1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299.99</v>
      </c>
      <c r="E25" s="21">
        <f t="shared" ca="1" si="3"/>
        <v>-319.97000000000003</v>
      </c>
      <c r="F25" s="21">
        <f t="shared" ca="1" si="3"/>
        <v>0</v>
      </c>
      <c r="G25" s="21">
        <f t="shared" ca="1" si="3"/>
        <v>0</v>
      </c>
      <c r="H25" s="21">
        <f t="shared" ca="1" si="3"/>
        <v>0</v>
      </c>
      <c r="I25" s="21">
        <f t="shared" ca="1" si="3"/>
        <v>0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1">
        <f t="shared" ca="1" si="3"/>
        <v>0</v>
      </c>
      <c r="P25" s="21">
        <f t="shared" ca="1" si="3"/>
        <v>0</v>
      </c>
      <c r="Q25" s="21">
        <f t="shared" ca="1" si="3"/>
        <v>0</v>
      </c>
      <c r="R25" s="22">
        <f t="shared" ca="1" si="2"/>
        <v>-19.980000000000018</v>
      </c>
    </row>
    <row r="26" spans="1:1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182477.9490582</v>
      </c>
      <c r="E26" s="21">
        <f t="shared" ca="1" si="3"/>
        <v>5415156.1098000854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3246.3601100000001</v>
      </c>
      <c r="J26" s="21">
        <f t="shared" ca="1" si="3"/>
        <v>1980461.54</v>
      </c>
      <c r="K26" s="21">
        <f t="shared" ca="1" si="3"/>
        <v>0</v>
      </c>
      <c r="L26" s="21">
        <f t="shared" ca="1" si="3"/>
        <v>0</v>
      </c>
      <c r="M26" s="21">
        <f t="shared" ca="1" si="3"/>
        <v>29100</v>
      </c>
      <c r="N26" s="21">
        <f t="shared" ca="1" si="3"/>
        <v>0</v>
      </c>
      <c r="O26" s="21">
        <f t="shared" ca="1" si="3"/>
        <v>0</v>
      </c>
      <c r="P26" s="21">
        <f t="shared" ca="1" si="3"/>
        <v>0</v>
      </c>
      <c r="Q26" s="21">
        <f t="shared" ca="1" si="3"/>
        <v>0</v>
      </c>
      <c r="R26" s="22">
        <f t="shared" ca="1" si="2"/>
        <v>7610441.9589682855</v>
      </c>
    </row>
    <row r="27" spans="1:1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13369.95</v>
      </c>
      <c r="E27" s="21">
        <f t="shared" ca="1" si="3"/>
        <v>6947.69</v>
      </c>
      <c r="F27" s="21">
        <f t="shared" ca="1" si="3"/>
        <v>0</v>
      </c>
      <c r="G27" s="21">
        <f t="shared" ca="1" si="3"/>
        <v>0</v>
      </c>
      <c r="H27" s="21">
        <f t="shared" ca="1" si="3"/>
        <v>0</v>
      </c>
      <c r="I27" s="21">
        <f t="shared" ca="1" si="3"/>
        <v>0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240098.73</v>
      </c>
      <c r="N27" s="21">
        <f t="shared" ca="1" si="3"/>
        <v>0</v>
      </c>
      <c r="O27" s="21">
        <f t="shared" ca="1" si="3"/>
        <v>0</v>
      </c>
      <c r="P27" s="21">
        <f t="shared" ca="1" si="3"/>
        <v>0</v>
      </c>
      <c r="Q27" s="21">
        <f t="shared" ca="1" si="3"/>
        <v>0</v>
      </c>
      <c r="R27" s="22">
        <f t="shared" ca="1" si="2"/>
        <v>260416.37</v>
      </c>
    </row>
    <row r="28" spans="1:1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129221.27</v>
      </c>
      <c r="E28" s="21">
        <f t="shared" ca="1" si="3"/>
        <v>3897855.8</v>
      </c>
      <c r="F28" s="21">
        <f t="shared" ca="1" si="3"/>
        <v>0</v>
      </c>
      <c r="G28" s="21">
        <f t="shared" ca="1" si="3"/>
        <v>0</v>
      </c>
      <c r="H28" s="21">
        <f t="shared" ca="1" si="3"/>
        <v>0</v>
      </c>
      <c r="I28" s="21">
        <f t="shared" ca="1" si="3"/>
        <v>0</v>
      </c>
      <c r="J28" s="21">
        <f t="shared" ca="1" si="3"/>
        <v>1911495.54</v>
      </c>
      <c r="K28" s="21">
        <f t="shared" ca="1" si="3"/>
        <v>0</v>
      </c>
      <c r="L28" s="21">
        <f t="shared" ca="1" si="3"/>
        <v>0</v>
      </c>
      <c r="M28" s="21">
        <f t="shared" ca="1" si="3"/>
        <v>74318.100000000006</v>
      </c>
      <c r="N28" s="21">
        <f t="shared" ca="1" si="3"/>
        <v>0</v>
      </c>
      <c r="O28" s="21">
        <f t="shared" ca="1" si="3"/>
        <v>0</v>
      </c>
      <c r="P28" s="21">
        <f t="shared" ca="1" si="3"/>
        <v>0</v>
      </c>
      <c r="Q28" s="21">
        <f t="shared" ca="1" si="3"/>
        <v>0</v>
      </c>
      <c r="R28" s="22">
        <f t="shared" ca="1" si="2"/>
        <v>6012890.709999999</v>
      </c>
    </row>
    <row r="29" spans="1:1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204710.86</v>
      </c>
      <c r="E29" s="21">
        <f t="shared" ca="1" si="3"/>
        <v>22078025.18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0</v>
      </c>
      <c r="J29" s="21">
        <f t="shared" ca="1" si="3"/>
        <v>2837494.12</v>
      </c>
      <c r="K29" s="21">
        <f t="shared" ca="1" si="3"/>
        <v>100</v>
      </c>
      <c r="L29" s="21">
        <f t="shared" ca="1" si="3"/>
        <v>0</v>
      </c>
      <c r="M29" s="21">
        <f t="shared" ca="1" si="3"/>
        <v>0</v>
      </c>
      <c r="N29" s="21">
        <f t="shared" ca="1" si="3"/>
        <v>2247</v>
      </c>
      <c r="O29" s="21">
        <f t="shared" ca="1" si="3"/>
        <v>0</v>
      </c>
      <c r="P29" s="21">
        <f t="shared" ca="1" si="3"/>
        <v>0</v>
      </c>
      <c r="Q29" s="21">
        <f t="shared" ca="1" si="3"/>
        <v>487542.55</v>
      </c>
      <c r="R29" s="22">
        <f t="shared" ca="1" si="2"/>
        <v>25610119.710000001</v>
      </c>
    </row>
    <row r="30" spans="1:1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63413.05</v>
      </c>
      <c r="E30" s="21">
        <f t="shared" ca="1" si="3"/>
        <v>74960.740000000005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1569357</v>
      </c>
      <c r="K30" s="21">
        <f t="shared" ca="1" si="3"/>
        <v>149393.2999999999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3"/>
        <v>0</v>
      </c>
      <c r="P30" s="21">
        <f t="shared" ca="1" si="3"/>
        <v>0</v>
      </c>
      <c r="Q30" s="21">
        <f t="shared" ca="1" si="3"/>
        <v>0</v>
      </c>
      <c r="R30" s="22">
        <f t="shared" ca="1" si="2"/>
        <v>1857124.0899999999</v>
      </c>
    </row>
    <row r="31" spans="1:1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115806.06142499999</v>
      </c>
      <c r="E31" s="21">
        <f t="shared" ca="1" si="3"/>
        <v>498097.45066000003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16750</v>
      </c>
      <c r="K31" s="21">
        <f t="shared" ca="1" si="3"/>
        <v>0</v>
      </c>
      <c r="L31" s="21">
        <f t="shared" ca="1" si="3"/>
        <v>0</v>
      </c>
      <c r="M31" s="21">
        <f t="shared" ca="1" si="3"/>
        <v>3583934.0625009998</v>
      </c>
      <c r="N31" s="21">
        <f t="shared" ca="1" si="3"/>
        <v>0</v>
      </c>
      <c r="O31" s="21">
        <f t="shared" ca="1" si="3"/>
        <v>0</v>
      </c>
      <c r="P31" s="21">
        <f t="shared" ca="1" si="3"/>
        <v>0</v>
      </c>
      <c r="Q31" s="21">
        <f t="shared" ca="1" si="3"/>
        <v>-873317.42689600005</v>
      </c>
      <c r="R31" s="22">
        <f t="shared" ca="1" si="2"/>
        <v>3341270.14769</v>
      </c>
    </row>
    <row r="32" spans="1:1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544171.78</v>
      </c>
      <c r="E32" s="21">
        <f t="shared" ca="1" si="3"/>
        <v>1142108.96</v>
      </c>
      <c r="F32" s="21">
        <f t="shared" ca="1" si="3"/>
        <v>0.5</v>
      </c>
      <c r="G32" s="21">
        <f t="shared" ca="1" si="3"/>
        <v>0</v>
      </c>
      <c r="H32" s="21">
        <f t="shared" ca="1" si="3"/>
        <v>0</v>
      </c>
      <c r="I32" s="21">
        <f t="shared" ca="1" si="3"/>
        <v>2000</v>
      </c>
      <c r="J32" s="21">
        <f t="shared" ca="1" si="3"/>
        <v>1957710.1</v>
      </c>
      <c r="K32" s="21">
        <f t="shared" ca="1" si="3"/>
        <v>7136.8300000000008</v>
      </c>
      <c r="L32" s="21">
        <f t="shared" ca="1" si="3"/>
        <v>0</v>
      </c>
      <c r="M32" s="21">
        <f t="shared" ca="1" si="3"/>
        <v>4761.8999999999996</v>
      </c>
      <c r="N32" s="21">
        <f t="shared" ca="1" si="3"/>
        <v>0</v>
      </c>
      <c r="O32" s="21">
        <f t="shared" ca="1" si="3"/>
        <v>0</v>
      </c>
      <c r="P32" s="21">
        <f t="shared" ca="1" si="3"/>
        <v>0</v>
      </c>
      <c r="Q32" s="21">
        <f t="shared" ca="1" si="3"/>
        <v>0</v>
      </c>
      <c r="R32" s="22">
        <f t="shared" ca="1" si="2"/>
        <v>3657890.07</v>
      </c>
    </row>
    <row r="33" spans="1:1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625</v>
      </c>
      <c r="E33" s="21">
        <f t="shared" ca="1" si="3"/>
        <v>-23774900.799999971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1500</v>
      </c>
      <c r="K33" s="21">
        <f t="shared" ca="1" si="3"/>
        <v>-1088.22</v>
      </c>
      <c r="L33" s="21">
        <f t="shared" ca="1" si="3"/>
        <v>0</v>
      </c>
      <c r="M33" s="21">
        <f t="shared" ca="1" si="3"/>
        <v>-8469992.120000001</v>
      </c>
      <c r="N33" s="21">
        <f t="shared" ca="1" si="3"/>
        <v>0</v>
      </c>
      <c r="O33" s="21">
        <f t="shared" ca="1" si="3"/>
        <v>0</v>
      </c>
      <c r="P33" s="21">
        <f t="shared" ca="1" si="3"/>
        <v>0</v>
      </c>
      <c r="Q33" s="21">
        <f t="shared" ca="1" si="3"/>
        <v>0</v>
      </c>
      <c r="R33" s="22">
        <f t="shared" ca="1" si="2"/>
        <v>-32243856.139999971</v>
      </c>
    </row>
    <row r="34" spans="1:1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5466474.7899000011</v>
      </c>
      <c r="E34" s="21">
        <f t="shared" ca="1" si="3"/>
        <v>22660429.154799998</v>
      </c>
      <c r="F34" s="21">
        <f t="shared" ca="1" si="3"/>
        <v>0</v>
      </c>
      <c r="G34" s="21">
        <f t="shared" ca="1" si="3"/>
        <v>0</v>
      </c>
      <c r="H34" s="21">
        <f t="shared" ca="1" si="3"/>
        <v>0</v>
      </c>
      <c r="I34" s="21">
        <f t="shared" ca="1" si="3"/>
        <v>11682.25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16254661.286618</v>
      </c>
      <c r="N34" s="21">
        <f t="shared" ca="1" si="3"/>
        <v>26215.68</v>
      </c>
      <c r="O34" s="21">
        <f t="shared" ca="1" si="3"/>
        <v>0</v>
      </c>
      <c r="P34" s="21">
        <f t="shared" ca="1" si="3"/>
        <v>0</v>
      </c>
      <c r="Q34" s="21">
        <f t="shared" ca="1" si="3"/>
        <v>23389061.540000003</v>
      </c>
      <c r="R34" s="22">
        <f t="shared" ca="1" si="2"/>
        <v>67808524.701317996</v>
      </c>
    </row>
    <row r="35" spans="1:1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449</v>
      </c>
      <c r="E35" s="21">
        <f t="shared" ca="1" si="3"/>
        <v>4525847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40000</v>
      </c>
      <c r="J35" s="21">
        <f t="shared" ca="1" si="3"/>
        <v>4200</v>
      </c>
      <c r="K35" s="21">
        <f t="shared" ca="1" si="3"/>
        <v>0</v>
      </c>
      <c r="L35" s="21">
        <f t="shared" ca="1" si="3"/>
        <v>0</v>
      </c>
      <c r="M35" s="21">
        <f t="shared" ca="1" si="3"/>
        <v>1657153</v>
      </c>
      <c r="N35" s="21">
        <f t="shared" ca="1" si="3"/>
        <v>0</v>
      </c>
      <c r="O35" s="21">
        <f t="shared" ca="1" si="3"/>
        <v>0</v>
      </c>
      <c r="P35" s="21">
        <f t="shared" ca="1" si="3"/>
        <v>0</v>
      </c>
      <c r="Q35" s="21">
        <f t="shared" ca="1" si="3"/>
        <v>0</v>
      </c>
      <c r="R35" s="22">
        <f t="shared" ca="1" si="2"/>
        <v>6227649</v>
      </c>
    </row>
    <row r="36" spans="1:1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21442565.890000001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879715.05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3"/>
        <v>0</v>
      </c>
      <c r="P36" s="21">
        <f t="shared" ca="1" si="3"/>
        <v>0</v>
      </c>
      <c r="Q36" s="21">
        <f t="shared" ca="1" si="3"/>
        <v>0</v>
      </c>
      <c r="R36" s="22">
        <f t="shared" ca="1" si="2"/>
        <v>22322280.940000001</v>
      </c>
    </row>
    <row r="37" spans="1:1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2496004.48</v>
      </c>
      <c r="E37" s="21">
        <f t="shared" ca="1" si="3"/>
        <v>16215342.2700016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2511.6</v>
      </c>
      <c r="J37" s="21">
        <f t="shared" ca="1" si="3"/>
        <v>2858570.86</v>
      </c>
      <c r="K37" s="21">
        <f t="shared" ca="1" si="3"/>
        <v>0</v>
      </c>
      <c r="L37" s="21">
        <f t="shared" ca="1" si="3"/>
        <v>0</v>
      </c>
      <c r="M37" s="21">
        <f t="shared" ca="1" si="3"/>
        <v>12317731.199999999</v>
      </c>
      <c r="N37" s="21">
        <f t="shared" ca="1" si="3"/>
        <v>0</v>
      </c>
      <c r="O37" s="21">
        <f t="shared" ca="1" si="3"/>
        <v>0</v>
      </c>
      <c r="P37" s="21">
        <f t="shared" ca="1" si="3"/>
        <v>0</v>
      </c>
      <c r="Q37" s="21">
        <f t="shared" ca="1" si="3"/>
        <v>10344652.1</v>
      </c>
      <c r="R37" s="22">
        <f t="shared" ca="1" si="2"/>
        <v>44234812.5100016</v>
      </c>
    </row>
    <row r="38" spans="1:1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0</v>
      </c>
      <c r="E38" s="21">
        <f t="shared" ca="1" si="3"/>
        <v>44.93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0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2">
        <f t="shared" ca="1" si="2"/>
        <v>44.93</v>
      </c>
    </row>
    <row r="39" spans="1:1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Q54" ca="1" si="4">IFERROR(INDIRECT("'"&amp;$B$2&amp;"'!"&amp;ADDRESS(MATCH($B39,INDIRECT("'"&amp;$B$2&amp;"'!$B$1:$B$1095"),0),MATCH(D$5,INDIRECT("'"&amp;$B$2&amp;"'!5:5"),0))),0)</f>
        <v>12846.887500000001</v>
      </c>
      <c r="E39" s="21">
        <f t="shared" ca="1" si="4"/>
        <v>49299.502194000001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1750</v>
      </c>
      <c r="J39" s="21">
        <f t="shared" ca="1" si="4"/>
        <v>5896398.1299999999</v>
      </c>
      <c r="K39" s="21">
        <f t="shared" ca="1" si="4"/>
        <v>0</v>
      </c>
      <c r="L39" s="21">
        <f t="shared" ca="1" si="4"/>
        <v>0</v>
      </c>
      <c r="M39" s="21">
        <f t="shared" ca="1" si="4"/>
        <v>0</v>
      </c>
      <c r="N39" s="21">
        <f t="shared" ca="1" si="4"/>
        <v>0</v>
      </c>
      <c r="O39" s="21">
        <f t="shared" ca="1" si="4"/>
        <v>0</v>
      </c>
      <c r="P39" s="21">
        <f t="shared" ca="1" si="4"/>
        <v>0</v>
      </c>
      <c r="Q39" s="21">
        <f t="shared" ca="1" si="4"/>
        <v>0</v>
      </c>
      <c r="R39" s="22">
        <f t="shared" ca="1" si="2"/>
        <v>5960294.5196939996</v>
      </c>
    </row>
    <row r="40" spans="1:1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1">
        <f t="shared" ca="1" si="4"/>
        <v>0</v>
      </c>
      <c r="N40" s="21">
        <f t="shared" ca="1" si="4"/>
        <v>0</v>
      </c>
      <c r="O40" s="21">
        <f t="shared" ca="1" si="4"/>
        <v>0</v>
      </c>
      <c r="P40" s="21">
        <f t="shared" ca="1" si="4"/>
        <v>0</v>
      </c>
      <c r="Q40" s="21">
        <f t="shared" ca="1" si="4"/>
        <v>0</v>
      </c>
      <c r="R40" s="22">
        <f t="shared" ca="1" si="2"/>
        <v>0</v>
      </c>
    </row>
    <row r="41" spans="1:1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169.35000000000036</v>
      </c>
      <c r="E41" s="21">
        <f t="shared" ca="1" si="4"/>
        <v>823.07999999999902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2294931.16</v>
      </c>
      <c r="K41" s="21">
        <f t="shared" ca="1" si="4"/>
        <v>0</v>
      </c>
      <c r="L41" s="21">
        <f t="shared" ca="1" si="4"/>
        <v>0</v>
      </c>
      <c r="M41" s="21">
        <f t="shared" ca="1" si="4"/>
        <v>0</v>
      </c>
      <c r="N41" s="21">
        <f t="shared" ca="1" si="4"/>
        <v>0</v>
      </c>
      <c r="O41" s="21">
        <f t="shared" ca="1" si="4"/>
        <v>0</v>
      </c>
      <c r="P41" s="21">
        <f t="shared" ca="1" si="4"/>
        <v>0</v>
      </c>
      <c r="Q41" s="21">
        <f t="shared" ca="1" si="4"/>
        <v>0</v>
      </c>
      <c r="R41" s="22">
        <f t="shared" ref="R41:R48" ca="1" si="5">+SUM(D41:Q41)</f>
        <v>2295923.5900000003</v>
      </c>
    </row>
    <row r="42" spans="1:1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32171.88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1">
        <f t="shared" ca="1" si="4"/>
        <v>0</v>
      </c>
      <c r="M42" s="21">
        <f t="shared" ca="1" si="4"/>
        <v>0</v>
      </c>
      <c r="N42" s="21">
        <f t="shared" ca="1" si="4"/>
        <v>0</v>
      </c>
      <c r="O42" s="21">
        <f t="shared" ca="1" si="4"/>
        <v>0</v>
      </c>
      <c r="P42" s="21">
        <f t="shared" ca="1" si="4"/>
        <v>0</v>
      </c>
      <c r="Q42" s="21">
        <f t="shared" ca="1" si="4"/>
        <v>0</v>
      </c>
      <c r="R42" s="22">
        <f t="shared" ca="1" si="5"/>
        <v>32171.88</v>
      </c>
    </row>
    <row r="43" spans="1:1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-3025067.7199999997</v>
      </c>
      <c r="K43" s="21">
        <f t="shared" ca="1" si="4"/>
        <v>0</v>
      </c>
      <c r="L43" s="21">
        <f t="shared" ca="1" si="4"/>
        <v>0</v>
      </c>
      <c r="M43" s="21">
        <f t="shared" ca="1" si="4"/>
        <v>0</v>
      </c>
      <c r="N43" s="21">
        <f t="shared" ca="1" si="4"/>
        <v>0</v>
      </c>
      <c r="O43" s="21">
        <f t="shared" ca="1" si="4"/>
        <v>0</v>
      </c>
      <c r="P43" s="21">
        <f t="shared" ca="1" si="4"/>
        <v>0</v>
      </c>
      <c r="Q43" s="21">
        <f t="shared" ca="1" si="4"/>
        <v>0</v>
      </c>
      <c r="R43" s="22">
        <f t="shared" ca="1" si="5"/>
        <v>-3025067.7199999997</v>
      </c>
    </row>
    <row r="44" spans="1:1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150214.79</v>
      </c>
      <c r="E44" s="21">
        <f t="shared" ca="1" si="4"/>
        <v>1264150.9700000002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1">
        <f t="shared" ca="1" si="4"/>
        <v>0</v>
      </c>
      <c r="M44" s="21">
        <f t="shared" ca="1" si="4"/>
        <v>0</v>
      </c>
      <c r="N44" s="21">
        <f t="shared" ca="1" si="4"/>
        <v>0</v>
      </c>
      <c r="O44" s="21">
        <f t="shared" ca="1" si="4"/>
        <v>0</v>
      </c>
      <c r="P44" s="21">
        <f t="shared" ca="1" si="4"/>
        <v>0</v>
      </c>
      <c r="Q44" s="21">
        <f t="shared" ca="1" si="4"/>
        <v>0</v>
      </c>
      <c r="R44" s="22">
        <f t="shared" ca="1" si="5"/>
        <v>1414365.7600000002</v>
      </c>
    </row>
    <row r="45" spans="1:1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1">
        <f t="shared" ca="1" si="4"/>
        <v>0</v>
      </c>
      <c r="M45" s="21">
        <f t="shared" ca="1" si="4"/>
        <v>0</v>
      </c>
      <c r="N45" s="21">
        <f t="shared" ca="1" si="4"/>
        <v>0</v>
      </c>
      <c r="O45" s="21">
        <f t="shared" ca="1" si="4"/>
        <v>0</v>
      </c>
      <c r="P45" s="21">
        <f t="shared" ca="1" si="4"/>
        <v>0</v>
      </c>
      <c r="Q45" s="21">
        <f t="shared" ca="1" si="4"/>
        <v>0</v>
      </c>
      <c r="R45" s="22">
        <f t="shared" ca="1" si="5"/>
        <v>0</v>
      </c>
    </row>
    <row r="46" spans="1:1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-3703639</v>
      </c>
      <c r="K46" s="21">
        <f t="shared" ca="1" si="4"/>
        <v>0</v>
      </c>
      <c r="L46" s="21">
        <f t="shared" ca="1" si="4"/>
        <v>0</v>
      </c>
      <c r="M46" s="21">
        <f t="shared" ca="1" si="4"/>
        <v>0</v>
      </c>
      <c r="N46" s="21">
        <f t="shared" ca="1" si="4"/>
        <v>0</v>
      </c>
      <c r="O46" s="21">
        <f t="shared" ca="1" si="4"/>
        <v>0</v>
      </c>
      <c r="P46" s="21">
        <f t="shared" ca="1" si="4"/>
        <v>0</v>
      </c>
      <c r="Q46" s="21">
        <f t="shared" ca="1" si="4"/>
        <v>0</v>
      </c>
      <c r="R46" s="22">
        <f t="shared" ca="1" si="5"/>
        <v>-3703639</v>
      </c>
    </row>
    <row r="47" spans="1:1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1859225.91</v>
      </c>
      <c r="K47" s="21">
        <f t="shared" ca="1" si="4"/>
        <v>0</v>
      </c>
      <c r="L47" s="21">
        <f t="shared" ca="1" si="4"/>
        <v>0</v>
      </c>
      <c r="M47" s="21">
        <f t="shared" ca="1" si="4"/>
        <v>0</v>
      </c>
      <c r="N47" s="21">
        <f t="shared" ca="1" si="4"/>
        <v>0</v>
      </c>
      <c r="O47" s="21">
        <f t="shared" ca="1" si="4"/>
        <v>0</v>
      </c>
      <c r="P47" s="21">
        <f t="shared" ca="1" si="4"/>
        <v>0</v>
      </c>
      <c r="Q47" s="21">
        <f t="shared" ca="1" si="4"/>
        <v>0</v>
      </c>
      <c r="R47" s="22">
        <f t="shared" ca="1" si="5"/>
        <v>1859225.91</v>
      </c>
    </row>
    <row r="48" spans="1:1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55.81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2537321.5299999998</v>
      </c>
      <c r="K48" s="21">
        <f t="shared" ca="1" si="4"/>
        <v>0</v>
      </c>
      <c r="L48" s="21">
        <f t="shared" ca="1" si="4"/>
        <v>0</v>
      </c>
      <c r="M48" s="21">
        <f t="shared" ca="1" si="4"/>
        <v>0</v>
      </c>
      <c r="N48" s="21">
        <f t="shared" ca="1" si="4"/>
        <v>0</v>
      </c>
      <c r="O48" s="21">
        <f t="shared" ca="1" si="4"/>
        <v>0</v>
      </c>
      <c r="P48" s="21">
        <f t="shared" ca="1" si="4"/>
        <v>0</v>
      </c>
      <c r="Q48" s="21">
        <f t="shared" ca="1" si="4"/>
        <v>0</v>
      </c>
      <c r="R48" s="22">
        <f t="shared" ca="1" si="5"/>
        <v>2537377.34</v>
      </c>
    </row>
    <row r="49" spans="1:1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15711.44</v>
      </c>
      <c r="E49" s="21">
        <f t="shared" ca="1" si="4"/>
        <v>31826.400000000001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1">
        <f t="shared" ca="1" si="4"/>
        <v>0</v>
      </c>
      <c r="M49" s="21">
        <f t="shared" ca="1" si="4"/>
        <v>0</v>
      </c>
      <c r="N49" s="21">
        <f t="shared" ca="1" si="4"/>
        <v>0</v>
      </c>
      <c r="O49" s="21">
        <f t="shared" ca="1" si="4"/>
        <v>0</v>
      </c>
      <c r="P49" s="21">
        <f t="shared" ca="1" si="4"/>
        <v>0</v>
      </c>
      <c r="Q49" s="21">
        <f t="shared" ca="1" si="4"/>
        <v>0</v>
      </c>
      <c r="R49" s="22">
        <f t="shared" ref="R49" ca="1" si="6">+SUM(D49:Q49)</f>
        <v>47537.840000000004</v>
      </c>
    </row>
    <row r="50" spans="1:1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1">
        <f t="shared" ca="1" si="4"/>
        <v>0</v>
      </c>
      <c r="M50" s="21">
        <f t="shared" ca="1" si="4"/>
        <v>15254834.560000001</v>
      </c>
      <c r="N50" s="21">
        <f t="shared" ca="1" si="4"/>
        <v>0</v>
      </c>
      <c r="O50" s="21">
        <f t="shared" ca="1" si="4"/>
        <v>0</v>
      </c>
      <c r="P50" s="21">
        <f t="shared" ca="1" si="4"/>
        <v>0</v>
      </c>
      <c r="Q50" s="21">
        <f t="shared" ca="1" si="4"/>
        <v>0</v>
      </c>
      <c r="R50" s="22">
        <f t="shared" ref="R50:R52" ca="1" si="7">+SUM(D50:Q50)</f>
        <v>15254834.560000001</v>
      </c>
    </row>
    <row r="51" spans="1:1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1">
        <f t="shared" ca="1" si="4"/>
        <v>0</v>
      </c>
      <c r="M51" s="21">
        <f t="shared" ca="1" si="4"/>
        <v>0</v>
      </c>
      <c r="N51" s="21">
        <f t="shared" ca="1" si="4"/>
        <v>0</v>
      </c>
      <c r="O51" s="21">
        <f t="shared" ca="1" si="4"/>
        <v>0</v>
      </c>
      <c r="P51" s="21">
        <f t="shared" ca="1" si="4"/>
        <v>0</v>
      </c>
      <c r="Q51" s="21">
        <f t="shared" ca="1" si="4"/>
        <v>0</v>
      </c>
      <c r="R51" s="22">
        <f t="shared" ca="1" si="7"/>
        <v>0</v>
      </c>
    </row>
    <row r="52" spans="1:1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1">
        <f t="shared" ca="1" si="4"/>
        <v>0</v>
      </c>
      <c r="M52" s="21">
        <f t="shared" ca="1" si="4"/>
        <v>0</v>
      </c>
      <c r="N52" s="21">
        <f t="shared" ca="1" si="4"/>
        <v>0</v>
      </c>
      <c r="O52" s="21">
        <f t="shared" ca="1" si="4"/>
        <v>0</v>
      </c>
      <c r="P52" s="21">
        <f t="shared" ca="1" si="4"/>
        <v>0</v>
      </c>
      <c r="Q52" s="21">
        <f t="shared" ca="1" si="4"/>
        <v>0</v>
      </c>
      <c r="R52" s="22">
        <f t="shared" ca="1" si="7"/>
        <v>0</v>
      </c>
    </row>
    <row r="53" spans="1:1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1">
        <f t="shared" ca="1" si="4"/>
        <v>0</v>
      </c>
      <c r="M53" s="21">
        <f t="shared" ca="1" si="4"/>
        <v>0</v>
      </c>
      <c r="N53" s="21">
        <f t="shared" ca="1" si="4"/>
        <v>0</v>
      </c>
      <c r="O53" s="21">
        <f t="shared" ca="1" si="4"/>
        <v>0</v>
      </c>
      <c r="P53" s="21">
        <f t="shared" ca="1" si="4"/>
        <v>0</v>
      </c>
      <c r="Q53" s="21">
        <f t="shared" ca="1" si="4"/>
        <v>0</v>
      </c>
      <c r="R53" s="22">
        <f t="shared" ref="R53:R61" ca="1" si="8">+SUM(D53:Q53)</f>
        <v>0</v>
      </c>
    </row>
    <row r="54" spans="1:1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1">
        <f t="shared" ca="1" si="4"/>
        <v>0</v>
      </c>
      <c r="N54" s="21">
        <f t="shared" ca="1" si="4"/>
        <v>0</v>
      </c>
      <c r="O54" s="21">
        <f t="shared" ca="1" si="4"/>
        <v>0</v>
      </c>
      <c r="P54" s="21">
        <f t="shared" ca="1" si="4"/>
        <v>0</v>
      </c>
      <c r="Q54" s="21">
        <f t="shared" ca="1" si="4"/>
        <v>0</v>
      </c>
      <c r="R54" s="22">
        <f t="shared" ca="1" si="8"/>
        <v>0</v>
      </c>
    </row>
    <row r="55" spans="1:1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Q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1">
        <f t="shared" ca="1" si="9"/>
        <v>0</v>
      </c>
      <c r="I55" s="21">
        <f t="shared" ca="1" si="9"/>
        <v>0</v>
      </c>
      <c r="J55" s="21">
        <f t="shared" ca="1" si="9"/>
        <v>0</v>
      </c>
      <c r="K55" s="21">
        <f t="shared" ca="1" si="9"/>
        <v>0</v>
      </c>
      <c r="L55" s="21">
        <f t="shared" ca="1" si="9"/>
        <v>0</v>
      </c>
      <c r="M55" s="21">
        <f t="shared" ca="1" si="9"/>
        <v>0</v>
      </c>
      <c r="N55" s="21">
        <f t="shared" ca="1" si="9"/>
        <v>0</v>
      </c>
      <c r="O55" s="21">
        <f t="shared" ca="1" si="9"/>
        <v>0</v>
      </c>
      <c r="P55" s="21">
        <f t="shared" ca="1" si="9"/>
        <v>0</v>
      </c>
      <c r="Q55" s="21">
        <f t="shared" ca="1" si="9"/>
        <v>0</v>
      </c>
      <c r="R55" s="22">
        <f t="shared" ca="1" si="8"/>
        <v>0</v>
      </c>
    </row>
    <row r="56" spans="1:1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1">
        <f t="shared" ca="1" si="9"/>
        <v>0</v>
      </c>
      <c r="I56" s="21">
        <f t="shared" ca="1" si="9"/>
        <v>0</v>
      </c>
      <c r="J56" s="21">
        <f t="shared" ca="1" si="9"/>
        <v>0</v>
      </c>
      <c r="K56" s="21">
        <f t="shared" ca="1" si="9"/>
        <v>0</v>
      </c>
      <c r="L56" s="21">
        <f t="shared" ca="1" si="9"/>
        <v>0</v>
      </c>
      <c r="M56" s="21">
        <f t="shared" ca="1" si="9"/>
        <v>0</v>
      </c>
      <c r="N56" s="21">
        <f t="shared" ca="1" si="9"/>
        <v>0</v>
      </c>
      <c r="O56" s="21">
        <f t="shared" ca="1" si="9"/>
        <v>0</v>
      </c>
      <c r="P56" s="21">
        <f t="shared" ca="1" si="9"/>
        <v>0</v>
      </c>
      <c r="Q56" s="21">
        <f t="shared" ca="1" si="9"/>
        <v>0</v>
      </c>
      <c r="R56" s="22">
        <f t="shared" ca="1" si="8"/>
        <v>0</v>
      </c>
    </row>
    <row r="57" spans="1:1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1">
        <f t="shared" ca="1" si="9"/>
        <v>0</v>
      </c>
      <c r="I57" s="21">
        <f t="shared" ca="1" si="9"/>
        <v>0</v>
      </c>
      <c r="J57" s="21">
        <f t="shared" ca="1" si="9"/>
        <v>0</v>
      </c>
      <c r="K57" s="21">
        <f t="shared" ca="1" si="9"/>
        <v>0</v>
      </c>
      <c r="L57" s="21">
        <f t="shared" ca="1" si="9"/>
        <v>0</v>
      </c>
      <c r="M57" s="21">
        <f t="shared" ca="1" si="9"/>
        <v>0</v>
      </c>
      <c r="N57" s="21">
        <f t="shared" ca="1" si="9"/>
        <v>0</v>
      </c>
      <c r="O57" s="21">
        <f t="shared" ca="1" si="9"/>
        <v>0</v>
      </c>
      <c r="P57" s="21">
        <f t="shared" ca="1" si="9"/>
        <v>0</v>
      </c>
      <c r="Q57" s="21">
        <f t="shared" ca="1" si="9"/>
        <v>0</v>
      </c>
      <c r="R57" s="22">
        <f t="shared" ca="1" si="8"/>
        <v>0</v>
      </c>
    </row>
    <row r="58" spans="1:1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1">
        <f t="shared" ca="1" si="9"/>
        <v>0</v>
      </c>
      <c r="I58" s="21">
        <f t="shared" ca="1" si="9"/>
        <v>0</v>
      </c>
      <c r="J58" s="21">
        <f t="shared" ca="1" si="9"/>
        <v>0</v>
      </c>
      <c r="K58" s="21">
        <f t="shared" ca="1" si="9"/>
        <v>0</v>
      </c>
      <c r="L58" s="21">
        <f t="shared" ca="1" si="9"/>
        <v>0</v>
      </c>
      <c r="M58" s="21">
        <f t="shared" ca="1" si="9"/>
        <v>0</v>
      </c>
      <c r="N58" s="21">
        <f t="shared" ca="1" si="9"/>
        <v>0</v>
      </c>
      <c r="O58" s="21">
        <f t="shared" ca="1" si="9"/>
        <v>0</v>
      </c>
      <c r="P58" s="21">
        <f t="shared" ca="1" si="9"/>
        <v>0</v>
      </c>
      <c r="Q58" s="21">
        <f t="shared" ca="1" si="9"/>
        <v>0</v>
      </c>
      <c r="R58" s="22">
        <f t="shared" ca="1" si="8"/>
        <v>0</v>
      </c>
    </row>
    <row r="59" spans="1:1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1">
        <f t="shared" ca="1" si="9"/>
        <v>0</v>
      </c>
      <c r="I59" s="21">
        <f t="shared" ca="1" si="9"/>
        <v>0</v>
      </c>
      <c r="J59" s="21">
        <f t="shared" ca="1" si="9"/>
        <v>0</v>
      </c>
      <c r="K59" s="21">
        <f t="shared" ca="1" si="9"/>
        <v>0</v>
      </c>
      <c r="L59" s="21">
        <f t="shared" ca="1" si="9"/>
        <v>0</v>
      </c>
      <c r="M59" s="21">
        <f t="shared" ca="1" si="9"/>
        <v>0</v>
      </c>
      <c r="N59" s="21">
        <f t="shared" ca="1" si="9"/>
        <v>0</v>
      </c>
      <c r="O59" s="21">
        <f t="shared" ca="1" si="9"/>
        <v>0</v>
      </c>
      <c r="P59" s="21">
        <f t="shared" ca="1" si="9"/>
        <v>0</v>
      </c>
      <c r="Q59" s="21">
        <f t="shared" ca="1" si="9"/>
        <v>0</v>
      </c>
      <c r="R59" s="22">
        <f t="shared" ca="1" si="8"/>
        <v>0</v>
      </c>
    </row>
    <row r="60" spans="1:1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1">
        <f t="shared" ca="1" si="9"/>
        <v>0</v>
      </c>
      <c r="I60" s="21">
        <f t="shared" ca="1" si="9"/>
        <v>0</v>
      </c>
      <c r="J60" s="21">
        <f t="shared" ca="1" si="9"/>
        <v>0</v>
      </c>
      <c r="K60" s="21">
        <f t="shared" ca="1" si="9"/>
        <v>0</v>
      </c>
      <c r="L60" s="21">
        <f t="shared" ca="1" si="9"/>
        <v>0</v>
      </c>
      <c r="M60" s="21">
        <f t="shared" ca="1" si="9"/>
        <v>0</v>
      </c>
      <c r="N60" s="21">
        <f t="shared" ca="1" si="9"/>
        <v>0</v>
      </c>
      <c r="O60" s="21">
        <f t="shared" ca="1" si="9"/>
        <v>0</v>
      </c>
      <c r="P60" s="21">
        <f t="shared" ca="1" si="9"/>
        <v>0</v>
      </c>
      <c r="Q60" s="21">
        <f t="shared" ca="1" si="9"/>
        <v>0</v>
      </c>
      <c r="R60" s="22">
        <f t="shared" ca="1" si="8"/>
        <v>0</v>
      </c>
    </row>
    <row r="61" spans="1:1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1">
        <f t="shared" ca="1" si="9"/>
        <v>0</v>
      </c>
      <c r="I61" s="21">
        <f t="shared" ca="1" si="9"/>
        <v>0</v>
      </c>
      <c r="J61" s="21">
        <f t="shared" ca="1" si="9"/>
        <v>0</v>
      </c>
      <c r="K61" s="21">
        <f t="shared" ca="1" si="9"/>
        <v>0</v>
      </c>
      <c r="L61" s="21">
        <f t="shared" ca="1" si="9"/>
        <v>0</v>
      </c>
      <c r="M61" s="21">
        <f t="shared" ca="1" si="9"/>
        <v>0</v>
      </c>
      <c r="N61" s="21">
        <f t="shared" ca="1" si="9"/>
        <v>0</v>
      </c>
      <c r="O61" s="21">
        <f t="shared" ca="1" si="9"/>
        <v>0</v>
      </c>
      <c r="P61" s="21">
        <f t="shared" ca="1" si="9"/>
        <v>0</v>
      </c>
      <c r="Q61" s="21">
        <f t="shared" ca="1" si="9"/>
        <v>0</v>
      </c>
      <c r="R61" s="22">
        <f t="shared" ca="1" si="8"/>
        <v>0</v>
      </c>
    </row>
    <row r="62" spans="1:1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1">
        <f t="shared" ca="1" si="9"/>
        <v>0</v>
      </c>
      <c r="I62" s="21">
        <f t="shared" ca="1" si="9"/>
        <v>0</v>
      </c>
      <c r="J62" s="21">
        <f t="shared" ca="1" si="9"/>
        <v>0</v>
      </c>
      <c r="K62" s="21">
        <f t="shared" ca="1" si="9"/>
        <v>0</v>
      </c>
      <c r="L62" s="21">
        <f t="shared" ca="1" si="9"/>
        <v>0</v>
      </c>
      <c r="M62" s="21">
        <f t="shared" ca="1" si="9"/>
        <v>0</v>
      </c>
      <c r="N62" s="21">
        <f t="shared" ca="1" si="9"/>
        <v>0</v>
      </c>
      <c r="O62" s="21">
        <f t="shared" ca="1" si="9"/>
        <v>0</v>
      </c>
      <c r="P62" s="21">
        <f t="shared" ca="1" si="9"/>
        <v>0</v>
      </c>
      <c r="Q62" s="21">
        <f t="shared" ca="1" si="9"/>
        <v>0</v>
      </c>
      <c r="R62" s="22">
        <f t="shared" ref="R62:R69" ca="1" si="10">+SUM(D62:Q62)</f>
        <v>0</v>
      </c>
    </row>
    <row r="63" spans="1:1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1">
        <f t="shared" ca="1" si="9"/>
        <v>0</v>
      </c>
      <c r="I63" s="21">
        <f t="shared" ca="1" si="9"/>
        <v>0</v>
      </c>
      <c r="J63" s="21">
        <f t="shared" ca="1" si="9"/>
        <v>0</v>
      </c>
      <c r="K63" s="21">
        <f t="shared" ca="1" si="9"/>
        <v>0</v>
      </c>
      <c r="L63" s="21">
        <f t="shared" ca="1" si="9"/>
        <v>0</v>
      </c>
      <c r="M63" s="21">
        <f t="shared" ca="1" si="9"/>
        <v>0</v>
      </c>
      <c r="N63" s="21">
        <f t="shared" ca="1" si="9"/>
        <v>0</v>
      </c>
      <c r="O63" s="21">
        <f t="shared" ca="1" si="9"/>
        <v>0</v>
      </c>
      <c r="P63" s="21">
        <f t="shared" ca="1" si="9"/>
        <v>0</v>
      </c>
      <c r="Q63" s="21">
        <f t="shared" ca="1" si="9"/>
        <v>0</v>
      </c>
      <c r="R63" s="22">
        <f t="shared" ca="1" si="10"/>
        <v>0</v>
      </c>
    </row>
    <row r="64" spans="1:1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1">
        <f t="shared" ca="1" si="9"/>
        <v>0</v>
      </c>
      <c r="I64" s="21">
        <f t="shared" ca="1" si="9"/>
        <v>0</v>
      </c>
      <c r="J64" s="21">
        <f t="shared" ca="1" si="9"/>
        <v>0</v>
      </c>
      <c r="K64" s="21">
        <f t="shared" ca="1" si="9"/>
        <v>0</v>
      </c>
      <c r="L64" s="21">
        <f t="shared" ca="1" si="9"/>
        <v>0</v>
      </c>
      <c r="M64" s="21">
        <f t="shared" ca="1" si="9"/>
        <v>0</v>
      </c>
      <c r="N64" s="21">
        <f t="shared" ca="1" si="9"/>
        <v>0</v>
      </c>
      <c r="O64" s="21">
        <f t="shared" ca="1" si="9"/>
        <v>0</v>
      </c>
      <c r="P64" s="21">
        <f t="shared" ca="1" si="9"/>
        <v>0</v>
      </c>
      <c r="Q64" s="21">
        <f t="shared" ca="1" si="9"/>
        <v>0</v>
      </c>
      <c r="R64" s="22">
        <f t="shared" ca="1" si="10"/>
        <v>0</v>
      </c>
    </row>
    <row r="65" spans="1:1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1">
        <f t="shared" ca="1" si="9"/>
        <v>0</v>
      </c>
      <c r="I65" s="21">
        <f t="shared" ca="1" si="9"/>
        <v>0</v>
      </c>
      <c r="J65" s="21">
        <f t="shared" ca="1" si="9"/>
        <v>0</v>
      </c>
      <c r="K65" s="21">
        <f t="shared" ca="1" si="9"/>
        <v>0</v>
      </c>
      <c r="L65" s="21">
        <f t="shared" ca="1" si="9"/>
        <v>0</v>
      </c>
      <c r="M65" s="21">
        <f t="shared" ca="1" si="9"/>
        <v>0</v>
      </c>
      <c r="N65" s="21">
        <f t="shared" ca="1" si="9"/>
        <v>0</v>
      </c>
      <c r="O65" s="21">
        <f t="shared" ca="1" si="9"/>
        <v>0</v>
      </c>
      <c r="P65" s="21">
        <f t="shared" ca="1" si="9"/>
        <v>0</v>
      </c>
      <c r="Q65" s="21">
        <f t="shared" ca="1" si="9"/>
        <v>0</v>
      </c>
      <c r="R65" s="22">
        <f t="shared" ca="1" si="10"/>
        <v>0</v>
      </c>
    </row>
    <row r="66" spans="1:1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1">
        <f t="shared" ca="1" si="9"/>
        <v>0</v>
      </c>
      <c r="I66" s="21">
        <f t="shared" ca="1" si="9"/>
        <v>0</v>
      </c>
      <c r="J66" s="21">
        <f t="shared" ca="1" si="9"/>
        <v>0</v>
      </c>
      <c r="K66" s="21">
        <f t="shared" ca="1" si="9"/>
        <v>0</v>
      </c>
      <c r="L66" s="21">
        <f t="shared" ca="1" si="9"/>
        <v>0</v>
      </c>
      <c r="M66" s="21">
        <f t="shared" ca="1" si="9"/>
        <v>0</v>
      </c>
      <c r="N66" s="21">
        <f t="shared" ca="1" si="9"/>
        <v>0</v>
      </c>
      <c r="O66" s="21">
        <f t="shared" ca="1" si="9"/>
        <v>0</v>
      </c>
      <c r="P66" s="21">
        <f t="shared" ca="1" si="9"/>
        <v>0</v>
      </c>
      <c r="Q66" s="21">
        <f t="shared" ca="1" si="9"/>
        <v>0</v>
      </c>
      <c r="R66" s="22">
        <f t="shared" ca="1" si="10"/>
        <v>0</v>
      </c>
    </row>
    <row r="67" spans="1:1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1">
        <f t="shared" ca="1" si="9"/>
        <v>0</v>
      </c>
      <c r="I67" s="21">
        <f t="shared" ca="1" si="9"/>
        <v>0</v>
      </c>
      <c r="J67" s="21">
        <f t="shared" ca="1" si="9"/>
        <v>0</v>
      </c>
      <c r="K67" s="21">
        <f t="shared" ca="1" si="9"/>
        <v>0</v>
      </c>
      <c r="L67" s="21">
        <f t="shared" ca="1" si="9"/>
        <v>0</v>
      </c>
      <c r="M67" s="21">
        <f t="shared" ca="1" si="9"/>
        <v>0</v>
      </c>
      <c r="N67" s="21">
        <f t="shared" ca="1" si="9"/>
        <v>0</v>
      </c>
      <c r="O67" s="21">
        <f t="shared" ca="1" si="9"/>
        <v>0</v>
      </c>
      <c r="P67" s="21">
        <f t="shared" ca="1" si="9"/>
        <v>0</v>
      </c>
      <c r="Q67" s="21">
        <f t="shared" ca="1" si="9"/>
        <v>0</v>
      </c>
      <c r="R67" s="22">
        <f t="shared" ca="1" si="10"/>
        <v>0</v>
      </c>
    </row>
    <row r="68" spans="1:1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1">
        <f t="shared" ca="1" si="9"/>
        <v>0</v>
      </c>
      <c r="I68" s="21">
        <f t="shared" ca="1" si="9"/>
        <v>0</v>
      </c>
      <c r="J68" s="21">
        <f t="shared" ca="1" si="9"/>
        <v>0</v>
      </c>
      <c r="K68" s="21">
        <f t="shared" ca="1" si="9"/>
        <v>0</v>
      </c>
      <c r="L68" s="21">
        <f t="shared" ca="1" si="9"/>
        <v>0</v>
      </c>
      <c r="M68" s="21">
        <f t="shared" ca="1" si="9"/>
        <v>0</v>
      </c>
      <c r="N68" s="21">
        <f t="shared" ca="1" si="9"/>
        <v>0</v>
      </c>
      <c r="O68" s="21">
        <f t="shared" ca="1" si="9"/>
        <v>0</v>
      </c>
      <c r="P68" s="21">
        <f t="shared" ca="1" si="9"/>
        <v>0</v>
      </c>
      <c r="Q68" s="21">
        <f t="shared" ca="1" si="9"/>
        <v>0</v>
      </c>
      <c r="R68" s="22">
        <f t="shared" ca="1" si="10"/>
        <v>0</v>
      </c>
    </row>
    <row r="69" spans="1:1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1">
        <f t="shared" ca="1" si="9"/>
        <v>0</v>
      </c>
      <c r="I69" s="21">
        <f t="shared" ca="1" si="9"/>
        <v>0</v>
      </c>
      <c r="J69" s="21">
        <f t="shared" ca="1" si="9"/>
        <v>0</v>
      </c>
      <c r="K69" s="21">
        <f t="shared" ca="1" si="9"/>
        <v>0</v>
      </c>
      <c r="L69" s="21">
        <f t="shared" ca="1" si="9"/>
        <v>0</v>
      </c>
      <c r="M69" s="21">
        <f t="shared" ca="1" si="9"/>
        <v>0</v>
      </c>
      <c r="N69" s="21">
        <f t="shared" ca="1" si="9"/>
        <v>0</v>
      </c>
      <c r="O69" s="21">
        <f t="shared" ca="1" si="9"/>
        <v>0</v>
      </c>
      <c r="P69" s="21">
        <f t="shared" ca="1" si="9"/>
        <v>0</v>
      </c>
      <c r="Q69" s="21">
        <f t="shared" ca="1" si="9"/>
        <v>0</v>
      </c>
      <c r="R69" s="22">
        <f t="shared" ca="1" si="10"/>
        <v>0</v>
      </c>
    </row>
    <row r="70" spans="1:1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1">
        <f t="shared" ca="1" si="9"/>
        <v>0</v>
      </c>
      <c r="I70" s="21">
        <f t="shared" ca="1" si="9"/>
        <v>0</v>
      </c>
      <c r="J70" s="21">
        <f t="shared" ca="1" si="9"/>
        <v>0</v>
      </c>
      <c r="K70" s="21">
        <f t="shared" ca="1" si="9"/>
        <v>0</v>
      </c>
      <c r="L70" s="21">
        <f t="shared" ca="1" si="9"/>
        <v>0</v>
      </c>
      <c r="M70" s="21">
        <f t="shared" ca="1" si="9"/>
        <v>0</v>
      </c>
      <c r="N70" s="21">
        <f t="shared" ca="1" si="9"/>
        <v>0</v>
      </c>
      <c r="O70" s="21">
        <f t="shared" ca="1" si="9"/>
        <v>0</v>
      </c>
      <c r="P70" s="21">
        <f t="shared" ca="1" si="9"/>
        <v>0</v>
      </c>
      <c r="Q70" s="21">
        <f t="shared" ca="1" si="9"/>
        <v>0</v>
      </c>
      <c r="R70" s="22">
        <f t="shared" ref="R70:R75" ca="1" si="11">+SUM(D70:Q70)</f>
        <v>0</v>
      </c>
    </row>
    <row r="71" spans="1:18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Q72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1">
        <f t="shared" ca="1" si="12"/>
        <v>0</v>
      </c>
      <c r="N71" s="21">
        <f t="shared" ca="1" si="12"/>
        <v>0</v>
      </c>
      <c r="O71" s="21">
        <f t="shared" ca="1" si="12"/>
        <v>0</v>
      </c>
      <c r="P71" s="21">
        <f t="shared" ca="1" si="12"/>
        <v>0</v>
      </c>
      <c r="Q71" s="21">
        <f t="shared" ca="1" si="12"/>
        <v>0</v>
      </c>
      <c r="R71" s="22">
        <f t="shared" ca="1" si="11"/>
        <v>0</v>
      </c>
    </row>
    <row r="72" spans="1:18" ht="13.8" x14ac:dyDescent="0.3">
      <c r="A72" s="64" t="s">
        <v>278</v>
      </c>
      <c r="B72" s="20">
        <v>3018</v>
      </c>
      <c r="C72" s="65" t="s">
        <v>246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1">
        <f t="shared" ca="1" si="12"/>
        <v>0</v>
      </c>
      <c r="N72" s="21">
        <f t="shared" ca="1" si="12"/>
        <v>0</v>
      </c>
      <c r="O72" s="21">
        <f t="shared" ca="1" si="12"/>
        <v>0</v>
      </c>
      <c r="P72" s="21">
        <f t="shared" ca="1" si="12"/>
        <v>0</v>
      </c>
      <c r="Q72" s="21">
        <f t="shared" ca="1" si="12"/>
        <v>0</v>
      </c>
      <c r="R72" s="22">
        <f t="shared" ca="1" si="11"/>
        <v>0</v>
      </c>
    </row>
    <row r="73" spans="1:18" ht="13.8" x14ac:dyDescent="0.3">
      <c r="A73" s="66" t="s">
        <v>280</v>
      </c>
      <c r="B73" s="55">
        <v>9000</v>
      </c>
      <c r="C73" s="65" t="s">
        <v>281</v>
      </c>
      <c r="D73" s="56">
        <f t="shared" ref="D73:Q73" ca="1" si="13">SUMIF($C$7:$C$72,"HD",D$7:D$72)</f>
        <v>253894561.00788322</v>
      </c>
      <c r="E73" s="56">
        <f t="shared" ca="1" si="13"/>
        <v>1192573808.792156</v>
      </c>
      <c r="F73" s="56">
        <f t="shared" ca="1" si="13"/>
        <v>3770.0200000000914</v>
      </c>
      <c r="G73" s="56">
        <f t="shared" ca="1" si="13"/>
        <v>0</v>
      </c>
      <c r="H73" s="56">
        <f t="shared" ca="1" si="13"/>
        <v>0</v>
      </c>
      <c r="I73" s="56">
        <f t="shared" ca="1" si="13"/>
        <v>18633506.810110006</v>
      </c>
      <c r="J73" s="56">
        <f t="shared" ca="1" si="13"/>
        <v>127230792.43880218</v>
      </c>
      <c r="K73" s="56">
        <f t="shared" ca="1" si="13"/>
        <v>331805.80999999988</v>
      </c>
      <c r="L73" s="56">
        <f t="shared" ca="1" si="13"/>
        <v>0</v>
      </c>
      <c r="M73" s="56">
        <f t="shared" ca="1" si="13"/>
        <v>276148862.56911898</v>
      </c>
      <c r="N73" s="56">
        <f t="shared" ca="1" si="13"/>
        <v>21562851.309999999</v>
      </c>
      <c r="O73" s="56">
        <f t="shared" ca="1" si="13"/>
        <v>0</v>
      </c>
      <c r="P73" s="56">
        <f t="shared" ca="1" si="13"/>
        <v>0</v>
      </c>
      <c r="Q73" s="56">
        <f t="shared" ca="1" si="13"/>
        <v>205549623.95310399</v>
      </c>
      <c r="R73" s="56">
        <f t="shared" ca="1" si="11"/>
        <v>2095929582.7111745</v>
      </c>
    </row>
    <row r="74" spans="1:18" ht="13.8" x14ac:dyDescent="0.3">
      <c r="A74" s="66" t="s">
        <v>283</v>
      </c>
      <c r="B74" s="55">
        <v>9001</v>
      </c>
      <c r="C74" s="65" t="s">
        <v>284</v>
      </c>
      <c r="D74" s="56">
        <f t="shared" ref="D74:Q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  <c r="N74" s="56">
        <f t="shared" ca="1" si="14"/>
        <v>0</v>
      </c>
      <c r="O74" s="56">
        <f t="shared" ca="1" si="14"/>
        <v>0</v>
      </c>
      <c r="P74" s="56">
        <f t="shared" ca="1" si="14"/>
        <v>0</v>
      </c>
      <c r="Q74" s="56">
        <f t="shared" ca="1" si="14"/>
        <v>0</v>
      </c>
      <c r="R74" s="56">
        <f t="shared" ca="1" si="11"/>
        <v>0</v>
      </c>
    </row>
    <row r="75" spans="1:18" ht="13.8" x14ac:dyDescent="0.3">
      <c r="A75" s="66" t="s">
        <v>286</v>
      </c>
      <c r="B75" s="55">
        <v>9003</v>
      </c>
      <c r="C75" s="65" t="s">
        <v>287</v>
      </c>
      <c r="D75" s="56">
        <f t="shared" ref="D75:P75" ca="1" si="15">D73+D74</f>
        <v>253894561.00788322</v>
      </c>
      <c r="E75" s="56">
        <f t="shared" ca="1" si="15"/>
        <v>1192573808.792156</v>
      </c>
      <c r="F75" s="56">
        <f t="shared" ca="1" si="15"/>
        <v>3770.0200000000914</v>
      </c>
      <c r="G75" s="56">
        <f t="shared" ca="1" si="15"/>
        <v>0</v>
      </c>
      <c r="H75" s="56">
        <f t="shared" ca="1" si="15"/>
        <v>0</v>
      </c>
      <c r="I75" s="56">
        <f t="shared" ca="1" si="15"/>
        <v>18633506.810110006</v>
      </c>
      <c r="J75" s="56">
        <f t="shared" ca="1" si="15"/>
        <v>127230792.43880218</v>
      </c>
      <c r="K75" s="56">
        <f t="shared" ca="1" si="15"/>
        <v>331805.80999999988</v>
      </c>
      <c r="L75" s="56">
        <f t="shared" ca="1" si="15"/>
        <v>0</v>
      </c>
      <c r="M75" s="56">
        <f t="shared" ca="1" si="15"/>
        <v>276148862.56911898</v>
      </c>
      <c r="N75" s="56">
        <f t="shared" ca="1" si="15"/>
        <v>21562851.309999999</v>
      </c>
      <c r="O75" s="56">
        <f t="shared" ca="1" si="15"/>
        <v>0</v>
      </c>
      <c r="P75" s="56">
        <f t="shared" ca="1" si="15"/>
        <v>0</v>
      </c>
      <c r="Q75" s="56">
        <f ca="1">Q73+Q74</f>
        <v>205549623.95310399</v>
      </c>
      <c r="R75" s="56">
        <f t="shared" ca="1" si="11"/>
        <v>2095929582.7111745</v>
      </c>
    </row>
  </sheetData>
  <mergeCells count="1">
    <mergeCell ref="E2:G2"/>
  </mergeCells>
  <dataValidations count="1">
    <dataValidation type="list" allowBlank="1" showInputMessage="1" showErrorMessage="1" sqref="B2" xr:uid="{7BE15C46-C783-4D26-9CA8-9C108860D32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ED7F1-4652-450D-980E-641B01666B6C}">
  <dimension ref="A1:J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0" width="15.6640625" style="3" customWidth="1"/>
    <col min="11" max="16384" width="9.109375" style="3"/>
  </cols>
  <sheetData>
    <row r="1" spans="1:10" ht="15" customHeight="1" x14ac:dyDescent="0.3">
      <c r="A1" s="1" t="s">
        <v>0</v>
      </c>
      <c r="B1" s="2"/>
      <c r="C1" s="2"/>
    </row>
    <row r="2" spans="1:10" ht="15" customHeight="1" x14ac:dyDescent="0.3">
      <c r="A2" s="1" t="s">
        <v>103</v>
      </c>
      <c r="B2" s="68" t="s">
        <v>8</v>
      </c>
      <c r="C2" s="2"/>
      <c r="E2" s="81" t="s">
        <v>1</v>
      </c>
      <c r="F2" s="82"/>
      <c r="G2" s="83"/>
      <c r="H2" s="5"/>
    </row>
    <row r="3" spans="1:10" ht="15" customHeight="1" x14ac:dyDescent="0.3">
      <c r="A3" s="4" t="s">
        <v>354</v>
      </c>
      <c r="B3" s="2"/>
      <c r="C3" s="2"/>
    </row>
    <row r="4" spans="1:10" ht="22.5" customHeight="1" x14ac:dyDescent="0.25"/>
    <row r="5" spans="1:10" ht="22.5" customHeight="1" x14ac:dyDescent="0.25">
      <c r="D5" s="10">
        <v>707</v>
      </c>
      <c r="E5" s="10">
        <v>745</v>
      </c>
      <c r="F5" s="10">
        <v>746</v>
      </c>
      <c r="G5" s="10">
        <v>747</v>
      </c>
      <c r="H5" s="10">
        <v>755</v>
      </c>
      <c r="I5" s="10">
        <v>756</v>
      </c>
      <c r="J5" s="10"/>
    </row>
    <row r="6" spans="1:10" ht="79.5" customHeight="1" x14ac:dyDescent="0.25">
      <c r="A6" s="63" t="s">
        <v>142</v>
      </c>
      <c r="B6" s="63" t="s">
        <v>143</v>
      </c>
      <c r="C6" s="63" t="s">
        <v>144</v>
      </c>
      <c r="D6" s="7" t="s">
        <v>99</v>
      </c>
      <c r="E6" s="7" t="s">
        <v>100</v>
      </c>
      <c r="F6" s="7" t="s">
        <v>101</v>
      </c>
      <c r="G6" s="7" t="s">
        <v>102</v>
      </c>
      <c r="H6" s="7" t="s">
        <v>103</v>
      </c>
      <c r="I6" s="7" t="s">
        <v>104</v>
      </c>
      <c r="J6" s="69" t="s">
        <v>340</v>
      </c>
    </row>
    <row r="7" spans="1:10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I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ca="1">+SUM(D7:I7)</f>
        <v>0</v>
      </c>
    </row>
    <row r="8" spans="1:10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ref="J8:J68" ca="1" si="1">+SUM(D8:I8)</f>
        <v>0</v>
      </c>
    </row>
    <row r="9" spans="1:10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1"/>
        <v>0</v>
      </c>
    </row>
    <row r="10" spans="1:10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107170927.8</v>
      </c>
      <c r="I10" s="21">
        <f t="shared" ca="1" si="0"/>
        <v>0</v>
      </c>
      <c r="J10" s="21">
        <f t="shared" ca="1" si="1"/>
        <v>107170927.8</v>
      </c>
    </row>
    <row r="11" spans="1:10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1"/>
        <v>0</v>
      </c>
    </row>
    <row r="12" spans="1:10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92173916.061787516</v>
      </c>
      <c r="I12" s="21">
        <f t="shared" ca="1" si="0"/>
        <v>0</v>
      </c>
      <c r="J12" s="21">
        <f t="shared" ca="1" si="1"/>
        <v>92173916.061787516</v>
      </c>
    </row>
    <row r="13" spans="1:10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1"/>
        <v>0</v>
      </c>
    </row>
    <row r="14" spans="1:10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1"/>
        <v>0</v>
      </c>
    </row>
    <row r="15" spans="1:10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1"/>
        <v>0</v>
      </c>
    </row>
    <row r="16" spans="1:10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37519126.519402996</v>
      </c>
      <c r="I16" s="21">
        <f t="shared" ca="1" si="0"/>
        <v>40442203.03100799</v>
      </c>
      <c r="J16" s="21">
        <f t="shared" ca="1" si="1"/>
        <v>77961329.550410986</v>
      </c>
    </row>
    <row r="17" spans="1:10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1"/>
        <v>0</v>
      </c>
    </row>
    <row r="18" spans="1:10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1"/>
        <v>0</v>
      </c>
    </row>
    <row r="19" spans="1:10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86049317.712667003</v>
      </c>
      <c r="I19" s="21">
        <f t="shared" ca="1" si="0"/>
        <v>22584361.310371995</v>
      </c>
      <c r="J19" s="21">
        <f t="shared" ca="1" si="1"/>
        <v>108633679.023039</v>
      </c>
    </row>
    <row r="20" spans="1:10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1"/>
        <v>0</v>
      </c>
    </row>
    <row r="21" spans="1:10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1"/>
        <v>0</v>
      </c>
    </row>
    <row r="22" spans="1:10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105761329.17999999</v>
      </c>
      <c r="I22" s="21">
        <f t="shared" ca="1" si="0"/>
        <v>0</v>
      </c>
      <c r="J22" s="21">
        <f t="shared" ca="1" si="1"/>
        <v>105761329.17999999</v>
      </c>
    </row>
    <row r="23" spans="1:10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I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1"/>
        <v>0</v>
      </c>
    </row>
    <row r="24" spans="1:10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1"/>
        <v>0</v>
      </c>
    </row>
    <row r="25" spans="1:10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1"/>
        <v>0</v>
      </c>
    </row>
    <row r="26" spans="1:10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1"/>
        <v>0</v>
      </c>
    </row>
    <row r="27" spans="1:10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1"/>
        <v>0</v>
      </c>
    </row>
    <row r="28" spans="1:10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1"/>
        <v>0</v>
      </c>
    </row>
    <row r="29" spans="1:10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1"/>
        <v>0</v>
      </c>
    </row>
    <row r="30" spans="1:10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1"/>
        <v>0</v>
      </c>
    </row>
    <row r="31" spans="1:10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1"/>
        <v>0</v>
      </c>
    </row>
    <row r="32" spans="1:10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1"/>
        <v>0</v>
      </c>
    </row>
    <row r="33" spans="1:10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1"/>
        <v>0</v>
      </c>
    </row>
    <row r="34" spans="1:10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1"/>
        <v>0</v>
      </c>
    </row>
    <row r="35" spans="1:10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1"/>
        <v>0</v>
      </c>
    </row>
    <row r="36" spans="1:10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1"/>
        <v>0</v>
      </c>
    </row>
    <row r="37" spans="1:10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1"/>
        <v>0</v>
      </c>
    </row>
    <row r="38" spans="1:10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1"/>
        <v>0</v>
      </c>
    </row>
    <row r="39" spans="1:10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I54" ca="1" si="3">IFERROR(INDIRECT("'"&amp;$B$2&amp;"'!"&amp;ADDRESS(MATCH($B39,INDIRECT("'"&amp;$B$2&amp;"'!$B$1:$B$1095"),0),MATCH(D$5,INDIRECT("'"&amp;$B$2&amp;"'!5:5"),0))),0)</f>
        <v>0</v>
      </c>
      <c r="E39" s="21">
        <f t="shared" ca="1" si="3"/>
        <v>0</v>
      </c>
      <c r="F39" s="21">
        <f t="shared" ca="1" si="3"/>
        <v>0</v>
      </c>
      <c r="G39" s="21">
        <f t="shared" ca="1" si="3"/>
        <v>0</v>
      </c>
      <c r="H39" s="21">
        <f t="shared" ca="1" si="3"/>
        <v>0</v>
      </c>
      <c r="I39" s="21">
        <f t="shared" ca="1" si="3"/>
        <v>0</v>
      </c>
      <c r="J39" s="21">
        <f t="shared" ca="1" si="1"/>
        <v>0</v>
      </c>
    </row>
    <row r="40" spans="1:10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3"/>
        <v>0</v>
      </c>
      <c r="E40" s="21">
        <f t="shared" ca="1" si="3"/>
        <v>0</v>
      </c>
      <c r="F40" s="21">
        <f t="shared" ca="1" si="3"/>
        <v>0</v>
      </c>
      <c r="G40" s="21">
        <f t="shared" ca="1" si="3"/>
        <v>0</v>
      </c>
      <c r="H40" s="21">
        <f t="shared" ca="1" si="3"/>
        <v>0</v>
      </c>
      <c r="I40" s="21">
        <f t="shared" ca="1" si="3"/>
        <v>0</v>
      </c>
      <c r="J40" s="21">
        <f t="shared" ca="1" si="1"/>
        <v>0</v>
      </c>
    </row>
    <row r="41" spans="1:10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3"/>
        <v>0</v>
      </c>
      <c r="E41" s="21">
        <f t="shared" ca="1" si="3"/>
        <v>0</v>
      </c>
      <c r="F41" s="21">
        <f t="shared" ca="1" si="3"/>
        <v>0</v>
      </c>
      <c r="G41" s="21">
        <f t="shared" ca="1" si="3"/>
        <v>0</v>
      </c>
      <c r="H41" s="21">
        <f t="shared" ca="1" si="3"/>
        <v>0</v>
      </c>
      <c r="I41" s="21">
        <f t="shared" ca="1" si="3"/>
        <v>0</v>
      </c>
      <c r="J41" s="21">
        <f t="shared" ca="1" si="1"/>
        <v>0</v>
      </c>
    </row>
    <row r="42" spans="1:10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3"/>
        <v>0</v>
      </c>
      <c r="E42" s="21">
        <f t="shared" ca="1" si="3"/>
        <v>0</v>
      </c>
      <c r="F42" s="21">
        <f t="shared" ca="1" si="3"/>
        <v>0</v>
      </c>
      <c r="G42" s="21">
        <f t="shared" ca="1" si="3"/>
        <v>0</v>
      </c>
      <c r="H42" s="21">
        <f t="shared" ca="1" si="3"/>
        <v>0</v>
      </c>
      <c r="I42" s="21">
        <f t="shared" ca="1" si="3"/>
        <v>0</v>
      </c>
      <c r="J42" s="21">
        <f t="shared" ca="1" si="1"/>
        <v>0</v>
      </c>
    </row>
    <row r="43" spans="1:10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3"/>
        <v>0</v>
      </c>
      <c r="E43" s="21">
        <f t="shared" ca="1" si="3"/>
        <v>0</v>
      </c>
      <c r="F43" s="21">
        <f t="shared" ca="1" si="3"/>
        <v>0</v>
      </c>
      <c r="G43" s="21">
        <f t="shared" ca="1" si="3"/>
        <v>139458.06</v>
      </c>
      <c r="H43" s="21">
        <f t="shared" ca="1" si="3"/>
        <v>0</v>
      </c>
      <c r="I43" s="21">
        <f t="shared" ca="1" si="3"/>
        <v>0</v>
      </c>
      <c r="J43" s="21">
        <f t="shared" ca="1" si="1"/>
        <v>139458.06</v>
      </c>
    </row>
    <row r="44" spans="1:10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3"/>
        <v>0</v>
      </c>
      <c r="E44" s="21">
        <f t="shared" ca="1" si="3"/>
        <v>0</v>
      </c>
      <c r="F44" s="21">
        <f t="shared" ca="1" si="3"/>
        <v>0</v>
      </c>
      <c r="G44" s="21">
        <f t="shared" ca="1" si="3"/>
        <v>0</v>
      </c>
      <c r="H44" s="21">
        <f t="shared" ca="1" si="3"/>
        <v>0</v>
      </c>
      <c r="I44" s="21">
        <f t="shared" ca="1" si="3"/>
        <v>0</v>
      </c>
      <c r="J44" s="21">
        <f t="shared" ca="1" si="1"/>
        <v>0</v>
      </c>
    </row>
    <row r="45" spans="1:10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3"/>
        <v>0</v>
      </c>
      <c r="E45" s="21">
        <f t="shared" ca="1" si="3"/>
        <v>0</v>
      </c>
      <c r="F45" s="21">
        <f t="shared" ca="1" si="3"/>
        <v>0</v>
      </c>
      <c r="G45" s="21">
        <f t="shared" ca="1" si="3"/>
        <v>0</v>
      </c>
      <c r="H45" s="21">
        <f t="shared" ca="1" si="3"/>
        <v>0</v>
      </c>
      <c r="I45" s="21">
        <f t="shared" ca="1" si="3"/>
        <v>0</v>
      </c>
      <c r="J45" s="21">
        <f t="shared" ca="1" si="1"/>
        <v>0</v>
      </c>
    </row>
    <row r="46" spans="1:10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3"/>
        <v>0</v>
      </c>
      <c r="E46" s="21">
        <f t="shared" ca="1" si="3"/>
        <v>0</v>
      </c>
      <c r="F46" s="21">
        <f t="shared" ca="1" si="3"/>
        <v>0</v>
      </c>
      <c r="G46" s="21">
        <f t="shared" ca="1" si="3"/>
        <v>0</v>
      </c>
      <c r="H46" s="21">
        <f t="shared" ca="1" si="3"/>
        <v>0</v>
      </c>
      <c r="I46" s="21">
        <f t="shared" ca="1" si="3"/>
        <v>0</v>
      </c>
      <c r="J46" s="21">
        <f t="shared" ca="1" si="1"/>
        <v>0</v>
      </c>
    </row>
    <row r="47" spans="1:10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3"/>
        <v>0</v>
      </c>
      <c r="E47" s="21">
        <f t="shared" ca="1" si="3"/>
        <v>0</v>
      </c>
      <c r="F47" s="21">
        <f t="shared" ca="1" si="3"/>
        <v>0</v>
      </c>
      <c r="G47" s="21">
        <f t="shared" ca="1" si="3"/>
        <v>0</v>
      </c>
      <c r="H47" s="21">
        <f t="shared" ca="1" si="3"/>
        <v>0</v>
      </c>
      <c r="I47" s="21">
        <f t="shared" ca="1" si="3"/>
        <v>0</v>
      </c>
      <c r="J47" s="21">
        <f t="shared" ca="1" si="1"/>
        <v>0</v>
      </c>
    </row>
    <row r="48" spans="1:10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3"/>
        <v>0</v>
      </c>
      <c r="E48" s="21">
        <f t="shared" ca="1" si="3"/>
        <v>0</v>
      </c>
      <c r="F48" s="21">
        <f t="shared" ca="1" si="3"/>
        <v>0</v>
      </c>
      <c r="G48" s="21">
        <f t="shared" ca="1" si="3"/>
        <v>0</v>
      </c>
      <c r="H48" s="21">
        <f t="shared" ca="1" si="3"/>
        <v>0</v>
      </c>
      <c r="I48" s="21">
        <f t="shared" ca="1" si="3"/>
        <v>0</v>
      </c>
      <c r="J48" s="21">
        <f t="shared" ca="1" si="1"/>
        <v>0</v>
      </c>
    </row>
    <row r="49" spans="1:10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3"/>
        <v>0</v>
      </c>
      <c r="E49" s="21">
        <f t="shared" ca="1" si="3"/>
        <v>0</v>
      </c>
      <c r="F49" s="21">
        <f t="shared" ca="1" si="3"/>
        <v>0</v>
      </c>
      <c r="G49" s="21">
        <f t="shared" ca="1" si="3"/>
        <v>0</v>
      </c>
      <c r="H49" s="21">
        <f t="shared" ca="1" si="3"/>
        <v>0</v>
      </c>
      <c r="I49" s="21">
        <f t="shared" ca="1" si="3"/>
        <v>0</v>
      </c>
      <c r="J49" s="21">
        <f t="shared" ca="1" si="1"/>
        <v>0</v>
      </c>
    </row>
    <row r="50" spans="1:10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3"/>
        <v>0</v>
      </c>
      <c r="E50" s="21">
        <f t="shared" ca="1" si="3"/>
        <v>0</v>
      </c>
      <c r="F50" s="21">
        <f t="shared" ca="1" si="3"/>
        <v>0</v>
      </c>
      <c r="G50" s="21">
        <f t="shared" ca="1" si="3"/>
        <v>0</v>
      </c>
      <c r="H50" s="21">
        <f t="shared" ca="1" si="3"/>
        <v>0</v>
      </c>
      <c r="I50" s="21">
        <f t="shared" ca="1" si="3"/>
        <v>0</v>
      </c>
      <c r="J50" s="21">
        <f t="shared" ca="1" si="1"/>
        <v>0</v>
      </c>
    </row>
    <row r="51" spans="1:10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3"/>
        <v>0</v>
      </c>
      <c r="E51" s="21">
        <f t="shared" ca="1" si="3"/>
        <v>0</v>
      </c>
      <c r="F51" s="21">
        <f t="shared" ca="1" si="3"/>
        <v>0</v>
      </c>
      <c r="G51" s="21">
        <f t="shared" ca="1" si="3"/>
        <v>0</v>
      </c>
      <c r="H51" s="21">
        <f t="shared" ca="1" si="3"/>
        <v>0</v>
      </c>
      <c r="I51" s="21">
        <f t="shared" ca="1" si="3"/>
        <v>0</v>
      </c>
      <c r="J51" s="21">
        <f t="shared" ca="1" si="1"/>
        <v>0</v>
      </c>
    </row>
    <row r="52" spans="1:10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3"/>
        <v>0</v>
      </c>
      <c r="E52" s="21">
        <f t="shared" ca="1" si="3"/>
        <v>0</v>
      </c>
      <c r="F52" s="21">
        <f t="shared" ca="1" si="3"/>
        <v>0</v>
      </c>
      <c r="G52" s="21">
        <f t="shared" ca="1" si="3"/>
        <v>0</v>
      </c>
      <c r="H52" s="21">
        <f t="shared" ca="1" si="3"/>
        <v>0</v>
      </c>
      <c r="I52" s="21">
        <f t="shared" ca="1" si="3"/>
        <v>0</v>
      </c>
      <c r="J52" s="21">
        <f t="shared" ca="1" si="1"/>
        <v>0</v>
      </c>
    </row>
    <row r="53" spans="1:10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3"/>
        <v>0</v>
      </c>
      <c r="E53" s="21">
        <f t="shared" ca="1" si="3"/>
        <v>0</v>
      </c>
      <c r="F53" s="21">
        <f t="shared" ca="1" si="3"/>
        <v>0</v>
      </c>
      <c r="G53" s="21">
        <f t="shared" ca="1" si="3"/>
        <v>0</v>
      </c>
      <c r="H53" s="21">
        <f t="shared" ca="1" si="3"/>
        <v>0</v>
      </c>
      <c r="I53" s="21">
        <f t="shared" ca="1" si="3"/>
        <v>0</v>
      </c>
      <c r="J53" s="21">
        <f t="shared" ca="1" si="1"/>
        <v>0</v>
      </c>
    </row>
    <row r="54" spans="1:10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3"/>
        <v>0</v>
      </c>
      <c r="E54" s="21">
        <f t="shared" ca="1" si="3"/>
        <v>0</v>
      </c>
      <c r="F54" s="21">
        <f t="shared" ca="1" si="3"/>
        <v>0</v>
      </c>
      <c r="G54" s="21">
        <f t="shared" ca="1" si="3"/>
        <v>0</v>
      </c>
      <c r="H54" s="21">
        <f t="shared" ca="1" si="3"/>
        <v>0</v>
      </c>
      <c r="I54" s="21">
        <f t="shared" ca="1" si="3"/>
        <v>0</v>
      </c>
      <c r="J54" s="21">
        <f t="shared" ca="1" si="1"/>
        <v>0</v>
      </c>
    </row>
    <row r="55" spans="1:10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I70" ca="1" si="4">IFERROR(INDIRECT("'"&amp;$B$2&amp;"'!"&amp;ADDRESS(MATCH($B55,INDIRECT("'"&amp;$B$2&amp;"'!$B$1:$B$1095"),0),MATCH(D$5,INDIRECT("'"&amp;$B$2&amp;"'!5:5"),0))),0)</f>
        <v>0</v>
      </c>
      <c r="E55" s="21">
        <f t="shared" ca="1" si="4"/>
        <v>0</v>
      </c>
      <c r="F55" s="21">
        <f t="shared" ca="1" si="4"/>
        <v>0</v>
      </c>
      <c r="G55" s="21">
        <f t="shared" ca="1" si="4"/>
        <v>0</v>
      </c>
      <c r="H55" s="21">
        <f t="shared" ca="1" si="4"/>
        <v>0</v>
      </c>
      <c r="I55" s="21">
        <f t="shared" ca="1" si="4"/>
        <v>0</v>
      </c>
      <c r="J55" s="21">
        <f t="shared" ca="1" si="1"/>
        <v>0</v>
      </c>
    </row>
    <row r="56" spans="1:10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4"/>
        <v>0</v>
      </c>
      <c r="E56" s="21">
        <f t="shared" ca="1" si="4"/>
        <v>0</v>
      </c>
      <c r="F56" s="21">
        <f t="shared" ca="1" si="4"/>
        <v>0</v>
      </c>
      <c r="G56" s="21">
        <f t="shared" ca="1" si="4"/>
        <v>0</v>
      </c>
      <c r="H56" s="21">
        <f t="shared" ca="1" si="4"/>
        <v>0</v>
      </c>
      <c r="I56" s="21">
        <f t="shared" ca="1" si="4"/>
        <v>0</v>
      </c>
      <c r="J56" s="21">
        <f t="shared" ca="1" si="1"/>
        <v>0</v>
      </c>
    </row>
    <row r="57" spans="1:10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4"/>
        <v>0</v>
      </c>
      <c r="E57" s="21">
        <f t="shared" ca="1" si="4"/>
        <v>0</v>
      </c>
      <c r="F57" s="21">
        <f t="shared" ca="1" si="4"/>
        <v>0</v>
      </c>
      <c r="G57" s="21">
        <f t="shared" ca="1" si="4"/>
        <v>0</v>
      </c>
      <c r="H57" s="21">
        <f t="shared" ca="1" si="4"/>
        <v>0</v>
      </c>
      <c r="I57" s="21">
        <f t="shared" ca="1" si="4"/>
        <v>0</v>
      </c>
      <c r="J57" s="21">
        <f t="shared" ca="1" si="1"/>
        <v>0</v>
      </c>
    </row>
    <row r="58" spans="1:10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4"/>
        <v>0</v>
      </c>
      <c r="E58" s="21">
        <f t="shared" ca="1" si="4"/>
        <v>0</v>
      </c>
      <c r="F58" s="21">
        <f t="shared" ca="1" si="4"/>
        <v>0</v>
      </c>
      <c r="G58" s="21">
        <f t="shared" ca="1" si="4"/>
        <v>0</v>
      </c>
      <c r="H58" s="21">
        <f t="shared" ca="1" si="4"/>
        <v>0</v>
      </c>
      <c r="I58" s="21">
        <f t="shared" ca="1" si="4"/>
        <v>0</v>
      </c>
      <c r="J58" s="21">
        <f t="shared" ca="1" si="1"/>
        <v>0</v>
      </c>
    </row>
    <row r="59" spans="1:10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4"/>
        <v>0</v>
      </c>
      <c r="E59" s="21">
        <f t="shared" ca="1" si="4"/>
        <v>0</v>
      </c>
      <c r="F59" s="21">
        <f t="shared" ca="1" si="4"/>
        <v>0</v>
      </c>
      <c r="G59" s="21">
        <f t="shared" ca="1" si="4"/>
        <v>0</v>
      </c>
      <c r="H59" s="21">
        <f t="shared" ca="1" si="4"/>
        <v>0</v>
      </c>
      <c r="I59" s="21">
        <f t="shared" ca="1" si="4"/>
        <v>0</v>
      </c>
      <c r="J59" s="21">
        <f t="shared" ca="1" si="1"/>
        <v>0</v>
      </c>
    </row>
    <row r="60" spans="1:10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4"/>
        <v>0</v>
      </c>
      <c r="E60" s="21">
        <f t="shared" ca="1" si="4"/>
        <v>0</v>
      </c>
      <c r="F60" s="21">
        <f t="shared" ca="1" si="4"/>
        <v>0</v>
      </c>
      <c r="G60" s="21">
        <f t="shared" ca="1" si="4"/>
        <v>0</v>
      </c>
      <c r="H60" s="21">
        <f t="shared" ca="1" si="4"/>
        <v>0</v>
      </c>
      <c r="I60" s="21">
        <f t="shared" ca="1" si="4"/>
        <v>0</v>
      </c>
      <c r="J60" s="21">
        <f t="shared" ca="1" si="1"/>
        <v>0</v>
      </c>
    </row>
    <row r="61" spans="1:10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4"/>
        <v>0</v>
      </c>
      <c r="E61" s="21">
        <f t="shared" ca="1" si="4"/>
        <v>0</v>
      </c>
      <c r="F61" s="21">
        <f t="shared" ca="1" si="4"/>
        <v>0</v>
      </c>
      <c r="G61" s="21">
        <f t="shared" ca="1" si="4"/>
        <v>0</v>
      </c>
      <c r="H61" s="21">
        <f t="shared" ca="1" si="4"/>
        <v>0</v>
      </c>
      <c r="I61" s="21">
        <f t="shared" ca="1" si="4"/>
        <v>0</v>
      </c>
      <c r="J61" s="21">
        <f t="shared" ca="1" si="1"/>
        <v>0</v>
      </c>
    </row>
    <row r="62" spans="1:10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4"/>
        <v>0</v>
      </c>
      <c r="E62" s="21">
        <f t="shared" ca="1" si="4"/>
        <v>0</v>
      </c>
      <c r="F62" s="21">
        <f t="shared" ca="1" si="4"/>
        <v>0</v>
      </c>
      <c r="G62" s="21">
        <f t="shared" ca="1" si="4"/>
        <v>0</v>
      </c>
      <c r="H62" s="21">
        <f t="shared" ca="1" si="4"/>
        <v>0</v>
      </c>
      <c r="I62" s="21">
        <f t="shared" ca="1" si="4"/>
        <v>0</v>
      </c>
      <c r="J62" s="21">
        <f t="shared" ca="1" si="1"/>
        <v>0</v>
      </c>
    </row>
    <row r="63" spans="1:10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4"/>
        <v>0</v>
      </c>
      <c r="E63" s="21">
        <f t="shared" ca="1" si="4"/>
        <v>0</v>
      </c>
      <c r="F63" s="21">
        <f t="shared" ca="1" si="4"/>
        <v>0</v>
      </c>
      <c r="G63" s="21">
        <f t="shared" ca="1" si="4"/>
        <v>0</v>
      </c>
      <c r="H63" s="21">
        <f t="shared" ca="1" si="4"/>
        <v>0</v>
      </c>
      <c r="I63" s="21">
        <f t="shared" ca="1" si="4"/>
        <v>0</v>
      </c>
      <c r="J63" s="21">
        <f t="shared" ca="1" si="1"/>
        <v>0</v>
      </c>
    </row>
    <row r="64" spans="1:10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4"/>
        <v>0</v>
      </c>
      <c r="E64" s="21">
        <f t="shared" ca="1" si="4"/>
        <v>0</v>
      </c>
      <c r="F64" s="21">
        <f t="shared" ca="1" si="4"/>
        <v>0</v>
      </c>
      <c r="G64" s="21">
        <f t="shared" ca="1" si="4"/>
        <v>0</v>
      </c>
      <c r="H64" s="21">
        <f t="shared" ca="1" si="4"/>
        <v>0</v>
      </c>
      <c r="I64" s="21">
        <f t="shared" ca="1" si="4"/>
        <v>0</v>
      </c>
      <c r="J64" s="21">
        <f t="shared" ca="1" si="1"/>
        <v>0</v>
      </c>
    </row>
    <row r="65" spans="1:10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4"/>
        <v>0</v>
      </c>
      <c r="E65" s="21">
        <f t="shared" ca="1" si="4"/>
        <v>0</v>
      </c>
      <c r="F65" s="21">
        <f t="shared" ca="1" si="4"/>
        <v>0</v>
      </c>
      <c r="G65" s="21">
        <f t="shared" ca="1" si="4"/>
        <v>0</v>
      </c>
      <c r="H65" s="21">
        <f t="shared" ca="1" si="4"/>
        <v>0</v>
      </c>
      <c r="I65" s="21">
        <f t="shared" ca="1" si="4"/>
        <v>0</v>
      </c>
      <c r="J65" s="21">
        <f t="shared" ca="1" si="1"/>
        <v>0</v>
      </c>
    </row>
    <row r="66" spans="1:10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4"/>
        <v>0</v>
      </c>
      <c r="E66" s="21">
        <f t="shared" ca="1" si="4"/>
        <v>0</v>
      </c>
      <c r="F66" s="21">
        <f t="shared" ca="1" si="4"/>
        <v>0</v>
      </c>
      <c r="G66" s="21">
        <f t="shared" ca="1" si="4"/>
        <v>0</v>
      </c>
      <c r="H66" s="21">
        <f t="shared" ca="1" si="4"/>
        <v>0</v>
      </c>
      <c r="I66" s="21">
        <f t="shared" ca="1" si="4"/>
        <v>0</v>
      </c>
      <c r="J66" s="21">
        <f t="shared" ca="1" si="1"/>
        <v>0</v>
      </c>
    </row>
    <row r="67" spans="1:10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4"/>
        <v>0</v>
      </c>
      <c r="E67" s="21">
        <f t="shared" ca="1" si="4"/>
        <v>0</v>
      </c>
      <c r="F67" s="21">
        <f t="shared" ca="1" si="4"/>
        <v>0</v>
      </c>
      <c r="G67" s="21">
        <f t="shared" ca="1" si="4"/>
        <v>0</v>
      </c>
      <c r="H67" s="21">
        <f t="shared" ca="1" si="4"/>
        <v>0</v>
      </c>
      <c r="I67" s="21">
        <f t="shared" ca="1" si="4"/>
        <v>0</v>
      </c>
      <c r="J67" s="21">
        <f t="shared" ca="1" si="1"/>
        <v>0</v>
      </c>
    </row>
    <row r="68" spans="1:10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4"/>
        <v>0</v>
      </c>
      <c r="E68" s="21">
        <f t="shared" ca="1" si="4"/>
        <v>0</v>
      </c>
      <c r="F68" s="21">
        <f t="shared" ca="1" si="4"/>
        <v>0</v>
      </c>
      <c r="G68" s="21">
        <f t="shared" ca="1" si="4"/>
        <v>0</v>
      </c>
      <c r="H68" s="21">
        <f t="shared" ca="1" si="4"/>
        <v>0</v>
      </c>
      <c r="I68" s="21">
        <f t="shared" ca="1" si="4"/>
        <v>0</v>
      </c>
      <c r="J68" s="21">
        <f t="shared" ca="1" si="1"/>
        <v>0</v>
      </c>
    </row>
    <row r="69" spans="1:10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4"/>
        <v>0</v>
      </c>
      <c r="E69" s="21">
        <f t="shared" ca="1" si="4"/>
        <v>0</v>
      </c>
      <c r="F69" s="21">
        <f t="shared" ca="1" si="4"/>
        <v>0</v>
      </c>
      <c r="G69" s="21">
        <f t="shared" ca="1" si="4"/>
        <v>0</v>
      </c>
      <c r="H69" s="21">
        <f t="shared" ca="1" si="4"/>
        <v>0</v>
      </c>
      <c r="I69" s="21">
        <f t="shared" ca="1" si="4"/>
        <v>0</v>
      </c>
      <c r="J69" s="21">
        <f t="shared" ref="J69:J72" ca="1" si="5">+SUM(D69:I69)</f>
        <v>0</v>
      </c>
    </row>
    <row r="70" spans="1:10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4"/>
        <v>0</v>
      </c>
      <c r="E70" s="21">
        <f t="shared" ca="1" si="4"/>
        <v>0</v>
      </c>
      <c r="F70" s="21">
        <f t="shared" ca="1" si="4"/>
        <v>0</v>
      </c>
      <c r="G70" s="21">
        <f t="shared" ca="1" si="4"/>
        <v>0</v>
      </c>
      <c r="H70" s="21">
        <f t="shared" ca="1" si="4"/>
        <v>0</v>
      </c>
      <c r="I70" s="21">
        <f t="shared" ca="1" si="4"/>
        <v>0</v>
      </c>
      <c r="J70" s="21">
        <f t="shared" ca="1" si="5"/>
        <v>0</v>
      </c>
    </row>
    <row r="71" spans="1:10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I72" ca="1" si="6">IFERROR(INDIRECT("'"&amp;$B$2&amp;"'!"&amp;ADDRESS(MATCH($B71,INDIRECT("'"&amp;$B$2&amp;"'!$B$1:$B$1095"),0),MATCH(D$5,INDIRECT("'"&amp;$B$2&amp;"'!5:5"),0))),0)</f>
        <v>0</v>
      </c>
      <c r="E71" s="21">
        <f t="shared" ca="1" si="6"/>
        <v>0</v>
      </c>
      <c r="F71" s="21">
        <f t="shared" ca="1" si="6"/>
        <v>0</v>
      </c>
      <c r="G71" s="21">
        <f t="shared" ca="1" si="6"/>
        <v>0</v>
      </c>
      <c r="H71" s="21">
        <f t="shared" ca="1" si="6"/>
        <v>0</v>
      </c>
      <c r="I71" s="21">
        <f t="shared" ca="1" si="6"/>
        <v>0</v>
      </c>
      <c r="J71" s="21">
        <f t="shared" ca="1" si="5"/>
        <v>0</v>
      </c>
    </row>
    <row r="72" spans="1:10" ht="13.8" x14ac:dyDescent="0.3">
      <c r="A72" s="64" t="s">
        <v>278</v>
      </c>
      <c r="B72" s="20">
        <v>3018</v>
      </c>
      <c r="C72" s="65" t="s">
        <v>246</v>
      </c>
      <c r="D72" s="21">
        <f t="shared" ca="1" si="6"/>
        <v>0</v>
      </c>
      <c r="E72" s="21">
        <f t="shared" ca="1" si="6"/>
        <v>0</v>
      </c>
      <c r="F72" s="21">
        <f t="shared" ca="1" si="6"/>
        <v>0</v>
      </c>
      <c r="G72" s="21">
        <f t="shared" ca="1" si="6"/>
        <v>0</v>
      </c>
      <c r="H72" s="21">
        <f t="shared" ca="1" si="6"/>
        <v>0</v>
      </c>
      <c r="I72" s="21">
        <f t="shared" ca="1" si="6"/>
        <v>0</v>
      </c>
      <c r="J72" s="21">
        <f t="shared" ca="1" si="5"/>
        <v>0</v>
      </c>
    </row>
    <row r="73" spans="1:10" ht="13.8" x14ac:dyDescent="0.3">
      <c r="A73" s="66" t="s">
        <v>280</v>
      </c>
      <c r="B73" s="55">
        <v>9000</v>
      </c>
      <c r="C73" s="65" t="s">
        <v>281</v>
      </c>
      <c r="D73" s="56">
        <f t="shared" ref="D73:J73" ca="1" si="7">SUMIF($C$7:$C$72,"HD",D$7:D$72)</f>
        <v>0</v>
      </c>
      <c r="E73" s="56">
        <f t="shared" ca="1" si="7"/>
        <v>0</v>
      </c>
      <c r="F73" s="56">
        <f t="shared" ca="1" si="7"/>
        <v>0</v>
      </c>
      <c r="G73" s="56">
        <f t="shared" ca="1" si="7"/>
        <v>139458.06</v>
      </c>
      <c r="H73" s="56">
        <f t="shared" ca="1" si="7"/>
        <v>428674617.27385747</v>
      </c>
      <c r="I73" s="56">
        <f t="shared" ca="1" si="7"/>
        <v>63026564.341379985</v>
      </c>
      <c r="J73" s="56">
        <f t="shared" ca="1" si="7"/>
        <v>491840639.67523748</v>
      </c>
    </row>
    <row r="74" spans="1:10" ht="13.8" x14ac:dyDescent="0.3">
      <c r="A74" s="66" t="s">
        <v>283</v>
      </c>
      <c r="B74" s="55">
        <v>9001</v>
      </c>
      <c r="C74" s="65" t="s">
        <v>284</v>
      </c>
      <c r="D74" s="56">
        <f t="shared" ref="D74:J74" ca="1" si="8">SUMIF($C$7:$C$72,"H",D$7:D$72)+SUMIF($C$7:$C$72,"E",D$7:D$72)</f>
        <v>0</v>
      </c>
      <c r="E74" s="56">
        <f t="shared" ca="1" si="8"/>
        <v>0</v>
      </c>
      <c r="F74" s="56">
        <f t="shared" ca="1" si="8"/>
        <v>0</v>
      </c>
      <c r="G74" s="56">
        <f t="shared" ca="1" si="8"/>
        <v>0</v>
      </c>
      <c r="H74" s="56">
        <f t="shared" ca="1" si="8"/>
        <v>0</v>
      </c>
      <c r="I74" s="56">
        <f t="shared" ca="1" si="8"/>
        <v>0</v>
      </c>
      <c r="J74" s="56">
        <f t="shared" ca="1" si="8"/>
        <v>0</v>
      </c>
    </row>
    <row r="75" spans="1:10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t="shared" ref="E75:J75" ca="1" si="9">E73+E74</f>
        <v>0</v>
      </c>
      <c r="F75" s="56">
        <f t="shared" ca="1" si="9"/>
        <v>0</v>
      </c>
      <c r="G75" s="56">
        <f t="shared" ca="1" si="9"/>
        <v>139458.06</v>
      </c>
      <c r="H75" s="56">
        <f t="shared" ca="1" si="9"/>
        <v>428674617.27385747</v>
      </c>
      <c r="I75" s="56">
        <f t="shared" ca="1" si="9"/>
        <v>63026564.341379985</v>
      </c>
      <c r="J75" s="56">
        <f t="shared" ca="1" si="9"/>
        <v>491840639.67523748</v>
      </c>
    </row>
  </sheetData>
  <mergeCells count="1">
    <mergeCell ref="E2:G2"/>
  </mergeCells>
  <dataValidations count="1">
    <dataValidation type="list" allowBlank="1" showInputMessage="1" showErrorMessage="1" sqref="B2" xr:uid="{178BCC87-61FA-4174-B638-7C66E7F369F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92F8-ACA0-4DB7-BE5D-E7C50171EC08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705</v>
      </c>
      <c r="E5" s="10">
        <v>706</v>
      </c>
      <c r="F5" s="10">
        <v>708</v>
      </c>
      <c r="G5" s="10">
        <v>736</v>
      </c>
      <c r="H5" s="10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106</v>
      </c>
      <c r="E6" s="7" t="s">
        <v>107</v>
      </c>
      <c r="F6" s="7" t="s">
        <v>108</v>
      </c>
      <c r="G6" s="7" t="s">
        <v>109</v>
      </c>
      <c r="H6" s="69" t="s">
        <v>342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42182.73</v>
      </c>
      <c r="H7" s="22">
        <f ca="1">+SUM(D7:G7)</f>
        <v>42182.73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775194.62000000104</v>
      </c>
      <c r="H8" s="22">
        <f t="shared" ref="H8:H22" ca="1" si="1">+SUM(D8:G8)</f>
        <v>775194.62000000104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33868283.479999997</v>
      </c>
      <c r="E10" s="21">
        <f t="shared" ca="1" si="0"/>
        <v>0</v>
      </c>
      <c r="F10" s="21">
        <f t="shared" ca="1" si="0"/>
        <v>0</v>
      </c>
      <c r="G10" s="21">
        <f t="shared" ca="1" si="0"/>
        <v>69562.889999999985</v>
      </c>
      <c r="H10" s="22">
        <f t="shared" ca="1" si="1"/>
        <v>33937846.369999997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162821.34</v>
      </c>
      <c r="E11" s="21">
        <f t="shared" ca="1" si="0"/>
        <v>0</v>
      </c>
      <c r="F11" s="21">
        <f t="shared" ca="1" si="0"/>
        <v>0</v>
      </c>
      <c r="G11" s="21">
        <f t="shared" ca="1" si="0"/>
        <v>1740.88</v>
      </c>
      <c r="H11" s="22">
        <f t="shared" ca="1" si="1"/>
        <v>164562.22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422.16</v>
      </c>
      <c r="H13" s="22">
        <f t="shared" ca="1" si="1"/>
        <v>422.16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4724.82</v>
      </c>
      <c r="H14" s="22">
        <f t="shared" ca="1" si="1"/>
        <v>4724.82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51376</v>
      </c>
      <c r="H17" s="22">
        <f t="shared" ca="1" si="1"/>
        <v>51376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6379347.1999999993</v>
      </c>
      <c r="F19" s="21">
        <f t="shared" ca="1" si="0"/>
        <v>0</v>
      </c>
      <c r="G19" s="21">
        <f t="shared" ca="1" si="0"/>
        <v>0</v>
      </c>
      <c r="H19" s="22">
        <f t="shared" ca="1" si="1"/>
        <v>6379347.1999999993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3500</v>
      </c>
      <c r="F20" s="21">
        <f t="shared" ca="1" si="0"/>
        <v>0</v>
      </c>
      <c r="G20" s="21">
        <f t="shared" ca="1" si="0"/>
        <v>5131685.4800000004</v>
      </c>
      <c r="H20" s="22">
        <f t="shared" ca="1" si="1"/>
        <v>5135185.4800000004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229803.41</v>
      </c>
      <c r="H21" s="22">
        <f t="shared" ca="1" si="1"/>
        <v>229803.41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48562.5</v>
      </c>
      <c r="E22" s="21">
        <f t="shared" ca="1" si="0"/>
        <v>0</v>
      </c>
      <c r="F22" s="21">
        <f t="shared" ca="1" si="0"/>
        <v>0</v>
      </c>
      <c r="G22" s="21">
        <f t="shared" ca="1" si="0"/>
        <v>5018140.83</v>
      </c>
      <c r="H22" s="22">
        <f t="shared" ca="1" si="1"/>
        <v>5066703.33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41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13771.21</v>
      </c>
      <c r="H23" s="22">
        <f t="shared" ref="H23:H40" ca="1" si="3">+SUM(D23:G23)</f>
        <v>13771.21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788410.71</v>
      </c>
      <c r="H24" s="22">
        <f t="shared" ca="1" si="3"/>
        <v>788410.71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0.05</v>
      </c>
      <c r="H25" s="22">
        <f t="shared" ca="1" si="3"/>
        <v>0.05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19392.045321099999</v>
      </c>
      <c r="H26" s="22">
        <f t="shared" ca="1" si="3"/>
        <v>19392.045321099999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1996245.51</v>
      </c>
      <c r="E27" s="21">
        <f t="shared" ca="1" si="2"/>
        <v>0</v>
      </c>
      <c r="F27" s="21">
        <f t="shared" ca="1" si="2"/>
        <v>0</v>
      </c>
      <c r="G27" s="21">
        <f t="shared" ca="1" si="2"/>
        <v>4798.68</v>
      </c>
      <c r="H27" s="22">
        <f t="shared" ca="1" si="3"/>
        <v>2001044.19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2">
        <f t="shared" ca="1" si="3"/>
        <v>0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581.79</v>
      </c>
      <c r="H29" s="22">
        <f t="shared" ca="1" si="3"/>
        <v>581.79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1681371.42</v>
      </c>
      <c r="H30" s="22">
        <f t="shared" ca="1" si="3"/>
        <v>1681371.42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-25391.73</v>
      </c>
      <c r="E31" s="21">
        <f t="shared" ca="1" si="2"/>
        <v>0</v>
      </c>
      <c r="F31" s="21">
        <f t="shared" ca="1" si="2"/>
        <v>0</v>
      </c>
      <c r="G31" s="21">
        <f t="shared" ca="1" si="2"/>
        <v>497135.00404799997</v>
      </c>
      <c r="H31" s="22">
        <f t="shared" ca="1" si="3"/>
        <v>471743.27404799999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497263.06</v>
      </c>
      <c r="E32" s="21">
        <f t="shared" ca="1" si="2"/>
        <v>0</v>
      </c>
      <c r="F32" s="21">
        <f t="shared" ca="1" si="2"/>
        <v>0</v>
      </c>
      <c r="G32" s="21">
        <f t="shared" ca="1" si="2"/>
        <v>23484.5</v>
      </c>
      <c r="H32" s="22">
        <f t="shared" ca="1" si="3"/>
        <v>520747.56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3778789.9899999909</v>
      </c>
      <c r="E33" s="21">
        <f t="shared" ca="1" si="2"/>
        <v>0</v>
      </c>
      <c r="F33" s="21">
        <f t="shared" ca="1" si="2"/>
        <v>0</v>
      </c>
      <c r="G33" s="21">
        <f t="shared" ca="1" si="2"/>
        <v>205</v>
      </c>
      <c r="H33" s="22">
        <f t="shared" ca="1" si="3"/>
        <v>3778994.9899999909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534463.51410000003</v>
      </c>
      <c r="H34" s="22">
        <f t="shared" ca="1" si="3"/>
        <v>534463.51410000003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100</v>
      </c>
      <c r="H35" s="22">
        <f t="shared" ca="1" si="3"/>
        <v>100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1545017.39</v>
      </c>
      <c r="H37" s="22">
        <f t="shared" ca="1" si="3"/>
        <v>1545017.39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13.69</v>
      </c>
      <c r="H38" s="22">
        <f t="shared" ca="1" si="3"/>
        <v>13.69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2"/>
        <v>4729946.0199999996</v>
      </c>
      <c r="E39" s="21">
        <f t="shared" ca="1" si="2"/>
        <v>0</v>
      </c>
      <c r="F39" s="21">
        <f t="shared" ca="1" si="2"/>
        <v>1634285.71</v>
      </c>
      <c r="G39" s="21">
        <f t="shared" ca="1" si="2"/>
        <v>0</v>
      </c>
      <c r="H39" s="22">
        <f t="shared" ca="1" si="3"/>
        <v>6364231.7299999995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2"/>
        <v>0</v>
      </c>
      <c r="E40" s="21">
        <f t="shared" ca="1" si="2"/>
        <v>0</v>
      </c>
      <c r="F40" s="21">
        <f t="shared" ca="1" si="2"/>
        <v>0</v>
      </c>
      <c r="G40" s="21">
        <f t="shared" ca="1" si="2"/>
        <v>0</v>
      </c>
      <c r="H40" s="22">
        <f t="shared" ca="1" si="3"/>
        <v>0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2"/>
        <v>0</v>
      </c>
      <c r="E41" s="21">
        <f t="shared" ca="1" si="2"/>
        <v>0</v>
      </c>
      <c r="F41" s="21">
        <f t="shared" ca="1" si="2"/>
        <v>0</v>
      </c>
      <c r="G41" s="21">
        <f t="shared" ca="1" si="2"/>
        <v>62.56</v>
      </c>
      <c r="H41" s="22">
        <f t="shared" ref="H41" ca="1" si="4">+SUM(D41:G41)</f>
        <v>62.56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ref="D42:G57" ca="1" si="5">IFERROR(INDIRECT("'"&amp;$B$2&amp;"'!"&amp;ADDRESS(MATCH($B42,INDIRECT("'"&amp;$B$2&amp;"'!$B$1:$B$1095"),0),MATCH(D$5,INDIRECT("'"&amp;$B$2&amp;"'!5:5"),0))),0)</f>
        <v>0</v>
      </c>
      <c r="E42" s="21">
        <f t="shared" ca="1" si="5"/>
        <v>0</v>
      </c>
      <c r="F42" s="21">
        <f t="shared" ca="1" si="5"/>
        <v>0</v>
      </c>
      <c r="G42" s="21">
        <f t="shared" ca="1" si="5"/>
        <v>0</v>
      </c>
      <c r="H42" s="22">
        <f t="shared" ref="H42:H57" ca="1" si="6">+SUM(D42:G42)</f>
        <v>0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5"/>
        <v>0</v>
      </c>
      <c r="E43" s="21">
        <f t="shared" ca="1" si="5"/>
        <v>0</v>
      </c>
      <c r="F43" s="21">
        <f t="shared" ca="1" si="5"/>
        <v>0</v>
      </c>
      <c r="G43" s="21">
        <f t="shared" ca="1" si="5"/>
        <v>0</v>
      </c>
      <c r="H43" s="22">
        <f t="shared" ca="1" si="6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5"/>
        <v>1920.0000000000146</v>
      </c>
      <c r="E44" s="21">
        <f t="shared" ca="1" si="5"/>
        <v>0</v>
      </c>
      <c r="F44" s="21">
        <f t="shared" ca="1" si="5"/>
        <v>0</v>
      </c>
      <c r="G44" s="21">
        <f t="shared" ca="1" si="5"/>
        <v>-0.08</v>
      </c>
      <c r="H44" s="22">
        <f t="shared" ca="1" si="6"/>
        <v>1919.9200000000146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5"/>
        <v>0</v>
      </c>
      <c r="E45" s="21">
        <f t="shared" ca="1" si="5"/>
        <v>0</v>
      </c>
      <c r="F45" s="21">
        <f t="shared" ca="1" si="5"/>
        <v>0</v>
      </c>
      <c r="G45" s="21">
        <f t="shared" ca="1" si="5"/>
        <v>0</v>
      </c>
      <c r="H45" s="22">
        <f t="shared" ca="1" si="6"/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5"/>
        <v>0</v>
      </c>
      <c r="E46" s="21">
        <f t="shared" ca="1" si="5"/>
        <v>0</v>
      </c>
      <c r="F46" s="21">
        <f t="shared" ca="1" si="5"/>
        <v>0</v>
      </c>
      <c r="G46" s="21">
        <f t="shared" ca="1" si="5"/>
        <v>0</v>
      </c>
      <c r="H46" s="22">
        <f t="shared" ca="1" si="6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5"/>
        <v>0</v>
      </c>
      <c r="E47" s="21">
        <f t="shared" ca="1" si="5"/>
        <v>0</v>
      </c>
      <c r="F47" s="21">
        <f t="shared" ca="1" si="5"/>
        <v>0</v>
      </c>
      <c r="G47" s="21">
        <f t="shared" ca="1" si="5"/>
        <v>0</v>
      </c>
      <c r="H47" s="22">
        <f t="shared" ca="1" si="6"/>
        <v>0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5"/>
        <v>0</v>
      </c>
      <c r="E48" s="21">
        <f t="shared" ca="1" si="5"/>
        <v>0</v>
      </c>
      <c r="F48" s="21">
        <f t="shared" ca="1" si="5"/>
        <v>0</v>
      </c>
      <c r="G48" s="21">
        <f t="shared" ca="1" si="5"/>
        <v>0</v>
      </c>
      <c r="H48" s="22">
        <f t="shared" ca="1" si="6"/>
        <v>0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5"/>
        <v>0</v>
      </c>
      <c r="E49" s="21">
        <f t="shared" ca="1" si="5"/>
        <v>0</v>
      </c>
      <c r="F49" s="21">
        <f t="shared" ca="1" si="5"/>
        <v>0</v>
      </c>
      <c r="G49" s="21">
        <f t="shared" ca="1" si="5"/>
        <v>11723.88</v>
      </c>
      <c r="H49" s="22">
        <f t="shared" ref="H49:H53" ca="1" si="7">+SUM(D49:G49)</f>
        <v>11723.88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5"/>
        <v>0</v>
      </c>
      <c r="E50" s="21">
        <f t="shared" ca="1" si="5"/>
        <v>0</v>
      </c>
      <c r="F50" s="21">
        <f t="shared" ca="1" si="5"/>
        <v>0</v>
      </c>
      <c r="G50" s="21">
        <f t="shared" ca="1" si="5"/>
        <v>0</v>
      </c>
      <c r="H50" s="22">
        <f t="shared" ref="H50:H52" ca="1" si="8">+SUM(D50:G50)</f>
        <v>0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5"/>
        <v>0</v>
      </c>
      <c r="E51" s="21">
        <f t="shared" ca="1" si="5"/>
        <v>0</v>
      </c>
      <c r="F51" s="21">
        <f t="shared" ca="1" si="5"/>
        <v>0</v>
      </c>
      <c r="G51" s="21">
        <f t="shared" ca="1" si="5"/>
        <v>0</v>
      </c>
      <c r="H51" s="22">
        <f t="shared" ca="1" si="8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5"/>
        <v>0</v>
      </c>
      <c r="E52" s="21">
        <f t="shared" ca="1" si="5"/>
        <v>0</v>
      </c>
      <c r="F52" s="21">
        <f t="shared" ca="1" si="5"/>
        <v>0</v>
      </c>
      <c r="G52" s="21">
        <f t="shared" ca="1" si="5"/>
        <v>0</v>
      </c>
      <c r="H52" s="22">
        <f t="shared" ca="1" si="8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5"/>
        <v>0</v>
      </c>
      <c r="E53" s="21">
        <f t="shared" ca="1" si="5"/>
        <v>0</v>
      </c>
      <c r="F53" s="21">
        <f t="shared" ca="1" si="5"/>
        <v>0</v>
      </c>
      <c r="G53" s="21">
        <f t="shared" ca="1" si="5"/>
        <v>0</v>
      </c>
      <c r="H53" s="22">
        <f t="shared" ca="1" si="7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5"/>
        <v>0</v>
      </c>
      <c r="E54" s="21">
        <f t="shared" ca="1" si="5"/>
        <v>0</v>
      </c>
      <c r="F54" s="21">
        <f t="shared" ca="1" si="5"/>
        <v>0</v>
      </c>
      <c r="G54" s="21">
        <f t="shared" ca="1" si="5"/>
        <v>0</v>
      </c>
      <c r="H54" s="22">
        <f t="shared" ca="1" si="6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5"/>
        <v>0</v>
      </c>
      <c r="E55" s="21">
        <f t="shared" ca="1" si="5"/>
        <v>0</v>
      </c>
      <c r="F55" s="21">
        <f t="shared" ca="1" si="5"/>
        <v>0</v>
      </c>
      <c r="G55" s="21">
        <f t="shared" ca="1" si="5"/>
        <v>0</v>
      </c>
      <c r="H55" s="22">
        <f t="shared" ca="1" si="6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5"/>
        <v>0</v>
      </c>
      <c r="E56" s="21">
        <f t="shared" ca="1" si="5"/>
        <v>0</v>
      </c>
      <c r="F56" s="21">
        <f t="shared" ca="1" si="5"/>
        <v>0</v>
      </c>
      <c r="G56" s="21">
        <f t="shared" ca="1" si="5"/>
        <v>0</v>
      </c>
      <c r="H56" s="22">
        <f t="shared" ca="1" si="6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5"/>
        <v>0</v>
      </c>
      <c r="E57" s="21">
        <f t="shared" ca="1" si="5"/>
        <v>0</v>
      </c>
      <c r="F57" s="21">
        <f t="shared" ca="1" si="5"/>
        <v>0</v>
      </c>
      <c r="G57" s="21">
        <f t="shared" ca="1" si="5"/>
        <v>0</v>
      </c>
      <c r="H57" s="22">
        <f t="shared" ca="1" si="6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ref="D58:G72" ca="1" si="9">IFERROR(INDIRECT("'"&amp;$B$2&amp;"'!"&amp;ADDRESS(MATCH($B58,INDIRECT("'"&amp;$B$2&amp;"'!$B$1:$B$1095"),0),MATCH(D$5,INDIRECT("'"&amp;$B$2&amp;"'!5:5"),0))),0)</f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2">
        <f t="shared" ref="H58" ca="1" si="10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ref="H59:H69" ca="1" si="11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11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ca="1" si="11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ca="1" si="11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ca="1">+SUM(D70:G70)</f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1">
        <f t="shared" ca="1" si="9"/>
        <v>0</v>
      </c>
      <c r="G71" s="21">
        <f t="shared" ca="1" si="9"/>
        <v>0</v>
      </c>
      <c r="H71" s="22">
        <f ca="1">+SUM(D71:G71)</f>
        <v>0</v>
      </c>
    </row>
    <row r="72" spans="1:8" ht="12.75" customHeight="1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1">
        <f t="shared" ca="1" si="9"/>
        <v>0</v>
      </c>
      <c r="G72" s="21">
        <f t="shared" ca="1" si="9"/>
        <v>0</v>
      </c>
      <c r="H72" s="22">
        <f ca="1">+SUM(D72:G72)</f>
        <v>0</v>
      </c>
    </row>
    <row r="73" spans="1:8" ht="12.75" customHeight="1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45058440.169999987</v>
      </c>
      <c r="E73" s="56">
        <f ca="1">SUMIF($C$7:$C$72,"HD",E$7:E$72)</f>
        <v>6382847.1999999993</v>
      </c>
      <c r="F73" s="56">
        <f ca="1">SUMIF($C$7:$C$72,"HD",F$7:F$72)</f>
        <v>1634285.71</v>
      </c>
      <c r="G73" s="56">
        <f ca="1">SUMIF($C$7:$C$72,"HD",G$7:G$72)</f>
        <v>16445365.183469102</v>
      </c>
      <c r="H73" s="56">
        <f ca="1">SUMIF($C$7:$C$72,"HD",H$7:H$72)</f>
        <v>69520938.263469085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45058440.169999987</v>
      </c>
      <c r="E75" s="56">
        <f ca="1">E73+E74</f>
        <v>6382847.1999999993</v>
      </c>
      <c r="F75" s="56">
        <f ca="1">F73+F74</f>
        <v>1634285.71</v>
      </c>
      <c r="G75" s="56">
        <f ca="1">G73+G74</f>
        <v>16445365.183469102</v>
      </c>
      <c r="H75" s="56">
        <f ca="1">H73+H74</f>
        <v>69520938.263469085</v>
      </c>
    </row>
  </sheetData>
  <mergeCells count="1">
    <mergeCell ref="E2:G2"/>
  </mergeCells>
  <dataValidations count="1">
    <dataValidation type="list" allowBlank="1" showInputMessage="1" showErrorMessage="1" sqref="B2" xr:uid="{27DBBA35-B036-4511-80BD-CEDCF320528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B1A4-D9A1-426E-B484-39279BD583AB}">
  <dimension ref="A1:M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3" width="15.6640625" style="3" customWidth="1"/>
    <col min="14" max="14" width="4" style="3" customWidth="1"/>
    <col min="15" max="16384" width="9.109375" style="3"/>
  </cols>
  <sheetData>
    <row r="1" spans="1:13" ht="15" customHeight="1" x14ac:dyDescent="0.3">
      <c r="A1" s="1" t="s">
        <v>0</v>
      </c>
      <c r="B1" s="2"/>
      <c r="C1" s="2"/>
    </row>
    <row r="2" spans="1:13" ht="15" customHeight="1" x14ac:dyDescent="0.3">
      <c r="A2" s="1" t="s">
        <v>343</v>
      </c>
      <c r="B2" s="68" t="s">
        <v>8</v>
      </c>
      <c r="C2" s="2"/>
      <c r="E2" s="81" t="s">
        <v>1</v>
      </c>
      <c r="F2" s="82"/>
      <c r="G2" s="83"/>
      <c r="H2" s="5"/>
    </row>
    <row r="3" spans="1:13" ht="15" customHeight="1" x14ac:dyDescent="0.3">
      <c r="A3" s="4" t="s">
        <v>354</v>
      </c>
      <c r="B3" s="2"/>
      <c r="C3" s="2"/>
    </row>
    <row r="4" spans="1:13" ht="22.5" customHeight="1" x14ac:dyDescent="0.25"/>
    <row r="5" spans="1:13" ht="22.5" customHeight="1" x14ac:dyDescent="0.25">
      <c r="D5" s="10">
        <v>702</v>
      </c>
      <c r="E5" s="10">
        <v>748</v>
      </c>
      <c r="F5" s="10">
        <v>749</v>
      </c>
      <c r="G5" s="10">
        <v>752</v>
      </c>
      <c r="H5" s="10">
        <v>753</v>
      </c>
      <c r="I5" s="10">
        <v>754</v>
      </c>
      <c r="J5" s="10">
        <v>757</v>
      </c>
      <c r="K5" s="10">
        <v>758</v>
      </c>
      <c r="L5" s="10">
        <v>759</v>
      </c>
      <c r="M5" s="69"/>
    </row>
    <row r="6" spans="1:13" ht="79.5" customHeight="1" x14ac:dyDescent="0.25">
      <c r="A6" s="63" t="s">
        <v>142</v>
      </c>
      <c r="B6" s="63" t="s">
        <v>143</v>
      </c>
      <c r="C6" s="63" t="s">
        <v>144</v>
      </c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  <c r="L6" s="7" t="s">
        <v>119</v>
      </c>
      <c r="M6" s="69" t="s">
        <v>344</v>
      </c>
    </row>
    <row r="7" spans="1:13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L22" ca="1" si="0">IFERROR(INDIRECT("'"&amp;$B$2&amp;"'!"&amp;ADDRESS(MATCH($B7,INDIRECT("'"&amp;$B$2&amp;"'!$B$1:$B$1095"),0),MATCH(D$5,INDIRECT("'"&amp;$B$2&amp;"'!5:5"),0))),0)</f>
        <v>1149879.22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2">
        <f t="shared" ref="M7:M22" ca="1" si="1">+SUM(D7:L7)</f>
        <v>1149879.22</v>
      </c>
    </row>
    <row r="8" spans="1:13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352935101.0999999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320357.4299999997</v>
      </c>
      <c r="M8" s="22">
        <f t="shared" ca="1" si="1"/>
        <v>353255458.52999991</v>
      </c>
    </row>
    <row r="9" spans="1:13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145157376.17000014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2">
        <f t="shared" ca="1" si="1"/>
        <v>145157376.17000014</v>
      </c>
    </row>
    <row r="10" spans="1:13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2969089.8100000005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101116541.33000001</v>
      </c>
      <c r="M10" s="22">
        <f t="shared" ca="1" si="1"/>
        <v>104085631.14000002</v>
      </c>
    </row>
    <row r="11" spans="1:13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2046.72</v>
      </c>
      <c r="L11" s="21">
        <f t="shared" ca="1" si="0"/>
        <v>0</v>
      </c>
      <c r="M11" s="22">
        <f t="shared" ca="1" si="1"/>
        <v>2046.72</v>
      </c>
    </row>
    <row r="12" spans="1:13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2">
        <f t="shared" ca="1" si="1"/>
        <v>0</v>
      </c>
    </row>
    <row r="13" spans="1:13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12842587.91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2">
        <f t="shared" ca="1" si="1"/>
        <v>12842587.91</v>
      </c>
    </row>
    <row r="14" spans="1:13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7884069.6599999992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2">
        <f t="shared" ca="1" si="1"/>
        <v>7884069.6599999992</v>
      </c>
    </row>
    <row r="15" spans="1:13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2">
        <f t="shared" ca="1" si="1"/>
        <v>0</v>
      </c>
    </row>
    <row r="16" spans="1:13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2">
        <f t="shared" ca="1" si="1"/>
        <v>0</v>
      </c>
    </row>
    <row r="17" spans="1:13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17484984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2">
        <f t="shared" ca="1" si="1"/>
        <v>17484984</v>
      </c>
    </row>
    <row r="18" spans="1:13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2">
        <f t="shared" ca="1" si="1"/>
        <v>0</v>
      </c>
    </row>
    <row r="19" spans="1:13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2">
        <f t="shared" ca="1" si="1"/>
        <v>0</v>
      </c>
    </row>
    <row r="20" spans="1:13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2">
        <f t="shared" ca="1" si="1"/>
        <v>0</v>
      </c>
    </row>
    <row r="21" spans="1:13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2">
        <f t="shared" ca="1" si="1"/>
        <v>0</v>
      </c>
    </row>
    <row r="22" spans="1:13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60698.75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156272.4</v>
      </c>
      <c r="J22" s="21">
        <f t="shared" ca="1" si="0"/>
        <v>0</v>
      </c>
      <c r="K22" s="21">
        <f t="shared" ca="1" si="0"/>
        <v>3952.1</v>
      </c>
      <c r="L22" s="21">
        <f t="shared" ca="1" si="0"/>
        <v>0</v>
      </c>
      <c r="M22" s="22">
        <f t="shared" ca="1" si="1"/>
        <v>220923.25</v>
      </c>
    </row>
    <row r="23" spans="1:13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L38" ca="1" si="2">IFERROR(INDIRECT("'"&amp;$B$2&amp;"'!"&amp;ADDRESS(MATCH($B23,INDIRECT("'"&amp;$B$2&amp;"'!$B$1:$B$1095"),0),MATCH(D$5,INDIRECT("'"&amp;$B$2&amp;"'!5:5"),0))),0)</f>
        <v>9.0399999999999991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1">
        <f t="shared" ca="1" si="2"/>
        <v>0</v>
      </c>
      <c r="M23" s="22">
        <f ca="1">+SUM(D23:L23)</f>
        <v>9.0399999999999991</v>
      </c>
    </row>
    <row r="24" spans="1:13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776040.4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1">
        <f t="shared" ca="1" si="2"/>
        <v>0</v>
      </c>
      <c r="L24" s="21">
        <f t="shared" ca="1" si="2"/>
        <v>0</v>
      </c>
      <c r="M24" s="22">
        <f ca="1">+SUM(D24:L24)</f>
        <v>776040.4</v>
      </c>
    </row>
    <row r="25" spans="1:13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1">
        <f t="shared" ca="1" si="2"/>
        <v>0</v>
      </c>
      <c r="M25" s="22">
        <f t="shared" ref="M25:M44" ca="1" si="3">+SUM(D25:L25)</f>
        <v>0</v>
      </c>
    </row>
    <row r="26" spans="1:13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121.89000424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1">
        <f t="shared" ca="1" si="2"/>
        <v>0</v>
      </c>
      <c r="M26" s="22">
        <f t="shared" ca="1" si="3"/>
        <v>121.89000424</v>
      </c>
    </row>
    <row r="27" spans="1:13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1">
        <f t="shared" ca="1" si="2"/>
        <v>0</v>
      </c>
      <c r="M27" s="22">
        <f t="shared" ca="1" si="3"/>
        <v>0</v>
      </c>
    </row>
    <row r="28" spans="1:13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1">
        <f t="shared" ca="1" si="2"/>
        <v>0</v>
      </c>
      <c r="M28" s="22">
        <f t="shared" ca="1" si="3"/>
        <v>0</v>
      </c>
    </row>
    <row r="29" spans="1:13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39497962.895899996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1">
        <f t="shared" ca="1" si="2"/>
        <v>0</v>
      </c>
      <c r="L29" s="21">
        <f t="shared" ca="1" si="2"/>
        <v>0</v>
      </c>
      <c r="M29" s="22">
        <f t="shared" ca="1" si="3"/>
        <v>39497962.895899996</v>
      </c>
    </row>
    <row r="30" spans="1:13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408147.22000000009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0</v>
      </c>
      <c r="L30" s="21">
        <f t="shared" ca="1" si="2"/>
        <v>0</v>
      </c>
      <c r="M30" s="22">
        <f t="shared" ca="1" si="3"/>
        <v>408147.22000000009</v>
      </c>
    </row>
    <row r="31" spans="1:13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17046590.768201999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1">
        <f t="shared" ca="1" si="2"/>
        <v>4224.8340399999997</v>
      </c>
      <c r="L31" s="21">
        <f t="shared" ca="1" si="2"/>
        <v>0</v>
      </c>
      <c r="M31" s="22">
        <f t="shared" ca="1" si="3"/>
        <v>17050815.602242</v>
      </c>
    </row>
    <row r="32" spans="1:13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248873.61000000007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1">
        <f t="shared" ca="1" si="2"/>
        <v>0</v>
      </c>
      <c r="L32" s="21">
        <f t="shared" ca="1" si="2"/>
        <v>0</v>
      </c>
      <c r="M32" s="22">
        <f t="shared" ca="1" si="3"/>
        <v>248873.61000000007</v>
      </c>
    </row>
    <row r="33" spans="1:13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40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1">
        <f t="shared" ca="1" si="2"/>
        <v>0</v>
      </c>
      <c r="M33" s="22">
        <f t="shared" ca="1" si="3"/>
        <v>40</v>
      </c>
    </row>
    <row r="34" spans="1:13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197609732.315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1">
        <f t="shared" ca="1" si="2"/>
        <v>0</v>
      </c>
      <c r="M34" s="22">
        <f t="shared" ca="1" si="3"/>
        <v>197609732.315</v>
      </c>
    </row>
    <row r="35" spans="1:13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1">
        <f t="shared" ca="1" si="2"/>
        <v>0</v>
      </c>
      <c r="M35" s="22">
        <f t="shared" ca="1" si="3"/>
        <v>0</v>
      </c>
    </row>
    <row r="36" spans="1:13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1">
        <f t="shared" ca="1" si="2"/>
        <v>0</v>
      </c>
      <c r="M36" s="22">
        <f t="shared" ca="1" si="3"/>
        <v>0</v>
      </c>
    </row>
    <row r="37" spans="1:13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1054871.55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1">
        <f t="shared" ca="1" si="2"/>
        <v>0</v>
      </c>
      <c r="M37" s="22">
        <f t="shared" ca="1" si="3"/>
        <v>1054871.55</v>
      </c>
    </row>
    <row r="38" spans="1:13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1">
        <f t="shared" ca="1" si="2"/>
        <v>0</v>
      </c>
      <c r="M38" s="22">
        <f t="shared" ca="1" si="3"/>
        <v>0</v>
      </c>
    </row>
    <row r="39" spans="1:13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L54" ca="1" si="4">IFERROR(INDIRECT("'"&amp;$B$2&amp;"'!"&amp;ADDRESS(MATCH($B39,INDIRECT("'"&amp;$B$2&amp;"'!$B$1:$B$1095"),0),MATCH(D$5,INDIRECT("'"&amp;$B$2&amp;"'!5:5"),0))),0)</f>
        <v>875807.54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1">
        <f t="shared" ca="1" si="4"/>
        <v>0</v>
      </c>
      <c r="M39" s="22">
        <f t="shared" ca="1" si="3"/>
        <v>875807.54</v>
      </c>
    </row>
    <row r="40" spans="1:13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1739.34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2">
        <f t="shared" ca="1" si="3"/>
        <v>1739.34</v>
      </c>
    </row>
    <row r="41" spans="1:13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1">
        <f t="shared" ca="1" si="4"/>
        <v>-1.4500000000000113</v>
      </c>
      <c r="L41" s="21">
        <f t="shared" ca="1" si="4"/>
        <v>0</v>
      </c>
      <c r="M41" s="22">
        <f t="shared" ref="M41" ca="1" si="5">+SUM(D41:L41)</f>
        <v>-1.4500000000000113</v>
      </c>
    </row>
    <row r="42" spans="1:13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1">
        <f t="shared" ca="1" si="4"/>
        <v>0</v>
      </c>
      <c r="M42" s="22">
        <f t="shared" ca="1" si="3"/>
        <v>0</v>
      </c>
    </row>
    <row r="43" spans="1:13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1">
        <f t="shared" ca="1" si="4"/>
        <v>0</v>
      </c>
      <c r="M43" s="22">
        <f t="shared" ca="1" si="3"/>
        <v>0</v>
      </c>
    </row>
    <row r="44" spans="1:13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-0.05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7.0000000000000007E-2</v>
      </c>
      <c r="L44" s="21">
        <f t="shared" ca="1" si="4"/>
        <v>0</v>
      </c>
      <c r="M44" s="22">
        <f t="shared" ca="1" si="3"/>
        <v>2.0000000000000004E-2</v>
      </c>
    </row>
    <row r="45" spans="1:13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1">
        <f t="shared" ca="1" si="4"/>
        <v>0</v>
      </c>
      <c r="M45" s="22">
        <f t="shared" ref="M45:M57" ca="1" si="6">+SUM(D45:L45)</f>
        <v>0</v>
      </c>
    </row>
    <row r="46" spans="1:13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1">
        <f t="shared" ca="1" si="4"/>
        <v>0</v>
      </c>
      <c r="M46" s="22">
        <f t="shared" ca="1" si="6"/>
        <v>0</v>
      </c>
    </row>
    <row r="47" spans="1:13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1">
        <f t="shared" ca="1" si="4"/>
        <v>0</v>
      </c>
      <c r="M47" s="22">
        <f t="shared" ca="1" si="6"/>
        <v>0</v>
      </c>
    </row>
    <row r="48" spans="1:13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1">
        <f t="shared" ca="1" si="4"/>
        <v>0</v>
      </c>
      <c r="M48" s="22">
        <f t="shared" ca="1" si="6"/>
        <v>0</v>
      </c>
    </row>
    <row r="49" spans="1:13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262.97000000000003</v>
      </c>
      <c r="L49" s="21">
        <f t="shared" ca="1" si="4"/>
        <v>29280416.25</v>
      </c>
      <c r="M49" s="22">
        <f t="shared" ref="M49" ca="1" si="7">+SUM(D49:L49)</f>
        <v>29280679.219999999</v>
      </c>
    </row>
    <row r="50" spans="1:13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15254834.560000001</v>
      </c>
      <c r="L50" s="21">
        <f t="shared" ca="1" si="4"/>
        <v>0</v>
      </c>
      <c r="M50" s="22">
        <f t="shared" ref="M50:M52" ca="1" si="8">+SUM(D50:L50)</f>
        <v>15254834.560000001</v>
      </c>
    </row>
    <row r="51" spans="1:13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1">
        <f t="shared" ca="1" si="4"/>
        <v>0</v>
      </c>
      <c r="M51" s="22">
        <f t="shared" ca="1" si="8"/>
        <v>0</v>
      </c>
    </row>
    <row r="52" spans="1:13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1">
        <f t="shared" ca="1" si="4"/>
        <v>0</v>
      </c>
      <c r="M52" s="22">
        <f t="shared" ca="1" si="8"/>
        <v>0</v>
      </c>
    </row>
    <row r="53" spans="1:13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1">
        <f t="shared" ca="1" si="4"/>
        <v>0</v>
      </c>
      <c r="M53" s="22">
        <f t="shared" ca="1" si="6"/>
        <v>0</v>
      </c>
    </row>
    <row r="54" spans="1:13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2">
        <f t="shared" ca="1" si="6"/>
        <v>0</v>
      </c>
    </row>
    <row r="55" spans="1:13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L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1">
        <f t="shared" ca="1" si="9"/>
        <v>0</v>
      </c>
      <c r="I55" s="21">
        <f t="shared" ca="1" si="9"/>
        <v>0</v>
      </c>
      <c r="J55" s="21">
        <f t="shared" ca="1" si="9"/>
        <v>0</v>
      </c>
      <c r="K55" s="21">
        <f t="shared" ca="1" si="9"/>
        <v>0</v>
      </c>
      <c r="L55" s="21">
        <f t="shared" ca="1" si="9"/>
        <v>0</v>
      </c>
      <c r="M55" s="22">
        <f t="shared" ca="1" si="6"/>
        <v>0</v>
      </c>
    </row>
    <row r="56" spans="1:13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1">
        <f t="shared" ca="1" si="9"/>
        <v>0</v>
      </c>
      <c r="I56" s="21">
        <f t="shared" ca="1" si="9"/>
        <v>0</v>
      </c>
      <c r="J56" s="21">
        <f t="shared" ca="1" si="9"/>
        <v>0</v>
      </c>
      <c r="K56" s="21">
        <f t="shared" ca="1" si="9"/>
        <v>0</v>
      </c>
      <c r="L56" s="21">
        <f t="shared" ca="1" si="9"/>
        <v>0</v>
      </c>
      <c r="M56" s="22">
        <f t="shared" ca="1" si="6"/>
        <v>0</v>
      </c>
    </row>
    <row r="57" spans="1:13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1">
        <f t="shared" ca="1" si="9"/>
        <v>0</v>
      </c>
      <c r="I57" s="21">
        <f t="shared" ca="1" si="9"/>
        <v>0</v>
      </c>
      <c r="J57" s="21">
        <f t="shared" ca="1" si="9"/>
        <v>0</v>
      </c>
      <c r="K57" s="21">
        <f t="shared" ca="1" si="9"/>
        <v>0</v>
      </c>
      <c r="L57" s="21">
        <f t="shared" ca="1" si="9"/>
        <v>0</v>
      </c>
      <c r="M57" s="22">
        <f t="shared" ca="1" si="6"/>
        <v>0</v>
      </c>
    </row>
    <row r="58" spans="1:13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1">
        <f t="shared" ca="1" si="9"/>
        <v>0</v>
      </c>
      <c r="I58" s="21">
        <f t="shared" ca="1" si="9"/>
        <v>0</v>
      </c>
      <c r="J58" s="21">
        <f t="shared" ca="1" si="9"/>
        <v>0</v>
      </c>
      <c r="K58" s="21">
        <f t="shared" ca="1" si="9"/>
        <v>0</v>
      </c>
      <c r="L58" s="21">
        <f t="shared" ca="1" si="9"/>
        <v>0</v>
      </c>
      <c r="M58" s="22">
        <f t="shared" ref="M58" ca="1" si="10">+SUM(D58:L58)</f>
        <v>0</v>
      </c>
    </row>
    <row r="59" spans="1:13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1">
        <f t="shared" ca="1" si="9"/>
        <v>0</v>
      </c>
      <c r="I59" s="21">
        <f t="shared" ca="1" si="9"/>
        <v>0</v>
      </c>
      <c r="J59" s="21">
        <f t="shared" ca="1" si="9"/>
        <v>0</v>
      </c>
      <c r="K59" s="21">
        <f t="shared" ca="1" si="9"/>
        <v>0</v>
      </c>
      <c r="L59" s="21">
        <f t="shared" ca="1" si="9"/>
        <v>0</v>
      </c>
      <c r="M59" s="22">
        <f t="shared" ref="M59:M72" ca="1" si="11">+SUM(D59:L59)</f>
        <v>0</v>
      </c>
    </row>
    <row r="60" spans="1:13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1">
        <f t="shared" ca="1" si="9"/>
        <v>0</v>
      </c>
      <c r="I60" s="21">
        <f t="shared" ca="1" si="9"/>
        <v>0</v>
      </c>
      <c r="J60" s="21">
        <f t="shared" ca="1" si="9"/>
        <v>0</v>
      </c>
      <c r="K60" s="21">
        <f t="shared" ca="1" si="9"/>
        <v>0</v>
      </c>
      <c r="L60" s="21">
        <f t="shared" ca="1" si="9"/>
        <v>0</v>
      </c>
      <c r="M60" s="22">
        <f t="shared" ca="1" si="11"/>
        <v>0</v>
      </c>
    </row>
    <row r="61" spans="1:13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1">
        <f t="shared" ca="1" si="9"/>
        <v>0</v>
      </c>
      <c r="I61" s="21">
        <f t="shared" ca="1" si="9"/>
        <v>0</v>
      </c>
      <c r="J61" s="21">
        <f t="shared" ca="1" si="9"/>
        <v>0</v>
      </c>
      <c r="K61" s="21">
        <f t="shared" ca="1" si="9"/>
        <v>0</v>
      </c>
      <c r="L61" s="21">
        <f t="shared" ca="1" si="9"/>
        <v>0</v>
      </c>
      <c r="M61" s="22">
        <f t="shared" ca="1" si="11"/>
        <v>0</v>
      </c>
    </row>
    <row r="62" spans="1:13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1">
        <f t="shared" ca="1" si="9"/>
        <v>0</v>
      </c>
      <c r="I62" s="21">
        <f t="shared" ca="1" si="9"/>
        <v>0</v>
      </c>
      <c r="J62" s="21">
        <f t="shared" ca="1" si="9"/>
        <v>0</v>
      </c>
      <c r="K62" s="21">
        <f t="shared" ca="1" si="9"/>
        <v>0</v>
      </c>
      <c r="L62" s="21">
        <f t="shared" ca="1" si="9"/>
        <v>0</v>
      </c>
      <c r="M62" s="22">
        <f t="shared" ca="1" si="11"/>
        <v>0</v>
      </c>
    </row>
    <row r="63" spans="1:13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1">
        <f t="shared" ca="1" si="9"/>
        <v>0</v>
      </c>
      <c r="I63" s="21">
        <f t="shared" ca="1" si="9"/>
        <v>0</v>
      </c>
      <c r="J63" s="21">
        <f t="shared" ca="1" si="9"/>
        <v>0</v>
      </c>
      <c r="K63" s="21">
        <f t="shared" ca="1" si="9"/>
        <v>0</v>
      </c>
      <c r="L63" s="21">
        <f t="shared" ca="1" si="9"/>
        <v>0</v>
      </c>
      <c r="M63" s="22">
        <f t="shared" ca="1" si="11"/>
        <v>0</v>
      </c>
    </row>
    <row r="64" spans="1:13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1">
        <f t="shared" ca="1" si="9"/>
        <v>0</v>
      </c>
      <c r="I64" s="21">
        <f t="shared" ca="1" si="9"/>
        <v>0</v>
      </c>
      <c r="J64" s="21">
        <f t="shared" ca="1" si="9"/>
        <v>0</v>
      </c>
      <c r="K64" s="21">
        <f t="shared" ca="1" si="9"/>
        <v>0</v>
      </c>
      <c r="L64" s="21">
        <f t="shared" ca="1" si="9"/>
        <v>0</v>
      </c>
      <c r="M64" s="22">
        <f t="shared" ca="1" si="11"/>
        <v>0</v>
      </c>
    </row>
    <row r="65" spans="1:13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1">
        <f t="shared" ca="1" si="9"/>
        <v>0</v>
      </c>
      <c r="I65" s="21">
        <f t="shared" ca="1" si="9"/>
        <v>0</v>
      </c>
      <c r="J65" s="21">
        <f t="shared" ca="1" si="9"/>
        <v>0</v>
      </c>
      <c r="K65" s="21">
        <f t="shared" ca="1" si="9"/>
        <v>0</v>
      </c>
      <c r="L65" s="21">
        <f t="shared" ca="1" si="9"/>
        <v>0</v>
      </c>
      <c r="M65" s="22">
        <f t="shared" ca="1" si="11"/>
        <v>0</v>
      </c>
    </row>
    <row r="66" spans="1:13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1">
        <f t="shared" ca="1" si="9"/>
        <v>0</v>
      </c>
      <c r="I66" s="21">
        <f t="shared" ca="1" si="9"/>
        <v>0</v>
      </c>
      <c r="J66" s="21">
        <f t="shared" ca="1" si="9"/>
        <v>0</v>
      </c>
      <c r="K66" s="21">
        <f t="shared" ca="1" si="9"/>
        <v>0</v>
      </c>
      <c r="L66" s="21">
        <f t="shared" ca="1" si="9"/>
        <v>0</v>
      </c>
      <c r="M66" s="22">
        <f t="shared" ca="1" si="11"/>
        <v>0</v>
      </c>
    </row>
    <row r="67" spans="1:13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1">
        <f t="shared" ca="1" si="9"/>
        <v>0</v>
      </c>
      <c r="I67" s="21">
        <f t="shared" ca="1" si="9"/>
        <v>0</v>
      </c>
      <c r="J67" s="21">
        <f t="shared" ca="1" si="9"/>
        <v>0</v>
      </c>
      <c r="K67" s="21">
        <f t="shared" ca="1" si="9"/>
        <v>0</v>
      </c>
      <c r="L67" s="21">
        <f t="shared" ca="1" si="9"/>
        <v>0</v>
      </c>
      <c r="M67" s="22">
        <f t="shared" ca="1" si="11"/>
        <v>0</v>
      </c>
    </row>
    <row r="68" spans="1:13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1">
        <f t="shared" ca="1" si="9"/>
        <v>0</v>
      </c>
      <c r="I68" s="21">
        <f t="shared" ca="1" si="9"/>
        <v>0</v>
      </c>
      <c r="J68" s="21">
        <f t="shared" ca="1" si="9"/>
        <v>0</v>
      </c>
      <c r="K68" s="21">
        <f t="shared" ca="1" si="9"/>
        <v>0</v>
      </c>
      <c r="L68" s="21">
        <f t="shared" ca="1" si="9"/>
        <v>0</v>
      </c>
      <c r="M68" s="22">
        <f t="shared" ca="1" si="11"/>
        <v>0</v>
      </c>
    </row>
    <row r="69" spans="1:13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1">
        <f t="shared" ca="1" si="9"/>
        <v>0</v>
      </c>
      <c r="I69" s="21">
        <f t="shared" ca="1" si="9"/>
        <v>0</v>
      </c>
      <c r="J69" s="21">
        <f t="shared" ca="1" si="9"/>
        <v>0</v>
      </c>
      <c r="K69" s="21">
        <f t="shared" ca="1" si="9"/>
        <v>0</v>
      </c>
      <c r="L69" s="21">
        <f t="shared" ca="1" si="9"/>
        <v>0</v>
      </c>
      <c r="M69" s="22">
        <f t="shared" ca="1" si="11"/>
        <v>0</v>
      </c>
    </row>
    <row r="70" spans="1:13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1">
        <f t="shared" ca="1" si="9"/>
        <v>0</v>
      </c>
      <c r="I70" s="21">
        <f t="shared" ca="1" si="9"/>
        <v>0</v>
      </c>
      <c r="J70" s="21">
        <f t="shared" ca="1" si="9"/>
        <v>0</v>
      </c>
      <c r="K70" s="21">
        <f t="shared" ca="1" si="9"/>
        <v>0</v>
      </c>
      <c r="L70" s="21">
        <f t="shared" ca="1" si="9"/>
        <v>0</v>
      </c>
      <c r="M70" s="22">
        <f t="shared" ca="1" si="11"/>
        <v>0</v>
      </c>
    </row>
    <row r="71" spans="1:13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L72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2">
        <f t="shared" ca="1" si="11"/>
        <v>0</v>
      </c>
    </row>
    <row r="72" spans="1:13" ht="13.8" x14ac:dyDescent="0.3">
      <c r="A72" s="64" t="s">
        <v>278</v>
      </c>
      <c r="B72" s="20">
        <v>3018</v>
      </c>
      <c r="C72" s="65" t="s">
        <v>246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2">
        <f t="shared" ca="1" si="11"/>
        <v>0</v>
      </c>
    </row>
    <row r="73" spans="1:13" ht="13.8" x14ac:dyDescent="0.3">
      <c r="A73" s="66" t="s">
        <v>280</v>
      </c>
      <c r="B73" s="55">
        <v>9000</v>
      </c>
      <c r="C73" s="65" t="s">
        <v>281</v>
      </c>
      <c r="D73" s="56">
        <f t="shared" ref="D73:M73" ca="1" si="13">SUMIF($C$7:$C$72,"HD",D$7:D$72)</f>
        <v>798003723.13910639</v>
      </c>
      <c r="E73" s="56">
        <f t="shared" ca="1" si="13"/>
        <v>0</v>
      </c>
      <c r="F73" s="56">
        <f t="shared" ca="1" si="13"/>
        <v>0</v>
      </c>
      <c r="G73" s="56">
        <f t="shared" ca="1" si="13"/>
        <v>0</v>
      </c>
      <c r="H73" s="56">
        <f t="shared" ca="1" si="13"/>
        <v>0</v>
      </c>
      <c r="I73" s="56">
        <f t="shared" ca="1" si="13"/>
        <v>156272.4</v>
      </c>
      <c r="J73" s="56">
        <f t="shared" ca="1" si="13"/>
        <v>0</v>
      </c>
      <c r="K73" s="56">
        <f t="shared" ca="1" si="13"/>
        <v>15265319.80404</v>
      </c>
      <c r="L73" s="56">
        <f t="shared" ca="1" si="13"/>
        <v>130717315.01000002</v>
      </c>
      <c r="M73" s="56">
        <f t="shared" ca="1" si="13"/>
        <v>944142630.3531462</v>
      </c>
    </row>
    <row r="74" spans="1:13" ht="13.8" x14ac:dyDescent="0.3">
      <c r="A74" s="66" t="s">
        <v>283</v>
      </c>
      <c r="B74" s="55">
        <v>9001</v>
      </c>
      <c r="C74" s="65" t="s">
        <v>284</v>
      </c>
      <c r="D74" s="56">
        <f t="shared" ref="D74:M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</row>
    <row r="75" spans="1:13" ht="13.8" x14ac:dyDescent="0.3">
      <c r="A75" s="66" t="s">
        <v>286</v>
      </c>
      <c r="B75" s="55">
        <v>9003</v>
      </c>
      <c r="C75" s="65" t="s">
        <v>287</v>
      </c>
      <c r="D75" s="56">
        <f t="shared" ref="D75:L75" ca="1" si="15">D73+D74</f>
        <v>798003723.13910639</v>
      </c>
      <c r="E75" s="56">
        <f t="shared" ca="1" si="15"/>
        <v>0</v>
      </c>
      <c r="F75" s="56">
        <f t="shared" ca="1" si="15"/>
        <v>0</v>
      </c>
      <c r="G75" s="56">
        <f t="shared" ca="1" si="15"/>
        <v>0</v>
      </c>
      <c r="H75" s="56">
        <f t="shared" ca="1" si="15"/>
        <v>0</v>
      </c>
      <c r="I75" s="56">
        <f t="shared" ca="1" si="15"/>
        <v>156272.4</v>
      </c>
      <c r="J75" s="56">
        <f t="shared" ca="1" si="15"/>
        <v>0</v>
      </c>
      <c r="K75" s="56">
        <f t="shared" ca="1" si="15"/>
        <v>15265319.80404</v>
      </c>
      <c r="L75" s="56">
        <f t="shared" ca="1" si="15"/>
        <v>130717315.01000002</v>
      </c>
      <c r="M75" s="56">
        <f ca="1">M73+M74</f>
        <v>944142630.3531462</v>
      </c>
    </row>
  </sheetData>
  <mergeCells count="1">
    <mergeCell ref="E2:G2"/>
  </mergeCells>
  <dataValidations count="1">
    <dataValidation type="list" allowBlank="1" showInputMessage="1" showErrorMessage="1" sqref="B2" xr:uid="{095C0339-62F1-4BFE-9FBB-6DDD8BC2754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0F12-F2A7-43D9-9179-0C891EA4AE8E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121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760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61286.910000000149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2751.2799999999997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11255601.710000001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16289858.5229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15074.25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4546.05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149952940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1577.9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75808.240000000005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3764885.41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507332.63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61461.999999999993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116792.91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210.62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8491.2401736803004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48859.98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1168.46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765100.16999999993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330838.51999999984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1384575.9175799999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125018.03999999985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3905.1600000000008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9117.7722000000012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16743.07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39684.46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4675053.915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14454.42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73663.72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424.27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1230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473.08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9003.18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83370.13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189701303.93785366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189701303.93785366</v>
      </c>
    </row>
  </sheetData>
  <mergeCells count="1">
    <mergeCell ref="E2:G2"/>
  </mergeCells>
  <dataValidations count="1">
    <dataValidation type="list" allowBlank="1" showInputMessage="1" showErrorMessage="1" sqref="B2" xr:uid="{C7BADD4A-B405-4CBD-BC98-994DBFE423F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7B1A-EDC3-40F0-B54A-C3B95456BD37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789</v>
      </c>
      <c r="E5" s="10">
        <v>798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123</v>
      </c>
      <c r="E6" s="7" t="s">
        <v>124</v>
      </c>
      <c r="F6" s="69" t="s">
        <v>346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118782.02</v>
      </c>
      <c r="E17" s="21">
        <f t="shared" ca="1" si="0"/>
        <v>0</v>
      </c>
      <c r="F17" s="22">
        <f t="shared" ca="1" si="1"/>
        <v>118782.02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1212779.2899999998</v>
      </c>
      <c r="E23" s="21">
        <f t="shared" ca="1" si="2"/>
        <v>0</v>
      </c>
      <c r="F23" s="22">
        <f ca="1">+SUM(D23:E23)</f>
        <v>1212779.2899999998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1888.46</v>
      </c>
      <c r="F31" s="22">
        <f t="shared" ca="1" si="3"/>
        <v>1888.46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451689.98</v>
      </c>
      <c r="E39" s="21">
        <f t="shared" ca="1" si="4"/>
        <v>0</v>
      </c>
      <c r="F39" s="22">
        <f t="shared" ca="1" si="3"/>
        <v>451689.98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5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5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5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5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6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7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7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7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5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5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2">
        <f t="shared" ca="1" si="5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2">
        <f t="shared" ca="1" si="5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2">
        <f t="shared" ca="1" si="5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2">
        <f t="shared" ref="F58" ca="1" si="9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2">
        <f t="shared" ref="F59:F72" ca="1" si="10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2">
        <f t="shared" ca="1" si="10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2">
        <f t="shared" ca="1" si="10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2">
        <f t="shared" ca="1" si="10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2">
        <f t="shared" ca="1" si="10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2">
        <f t="shared" ca="1" si="10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2">
        <f t="shared" ca="1" si="10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2">
        <f t="shared" ca="1" si="10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2">
        <f t="shared" ca="1" si="10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2">
        <f t="shared" ca="1" si="10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2">
        <f t="shared" ca="1" si="10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2">
        <f t="shared" ca="1" si="10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2">
        <f t="shared" ca="1" si="10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2">
        <f t="shared" ca="1" si="10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1783251.2899999998</v>
      </c>
      <c r="E73" s="56">
        <f ca="1">SUMIF($C$7:$C$72,"HD",E$7:E$72)</f>
        <v>1888.46</v>
      </c>
      <c r="F73" s="56">
        <f ca="1">SUMIF($C$7:$C$72,"HD",F$7:F$72)</f>
        <v>1785139.7499999998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1783251.2899999998</v>
      </c>
      <c r="E75" s="56">
        <f ca="1">E73+E74</f>
        <v>1888.46</v>
      </c>
      <c r="F75" s="56">
        <f ca="1">F73+F74</f>
        <v>1785139.7499999998</v>
      </c>
    </row>
  </sheetData>
  <mergeCells count="1">
    <mergeCell ref="E2:G2"/>
  </mergeCells>
  <dataValidations count="1">
    <dataValidation type="list" allowBlank="1" showInputMessage="1" showErrorMessage="1" sqref="B2" xr:uid="{CE0E94E9-914C-41E0-BB69-BAFD758DBE5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9495-0D81-4D38-93A0-27FC6FE73B18}">
  <dimension ref="A1:L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2" width="15.6640625" style="3" customWidth="1"/>
    <col min="13" max="13" width="4" style="3" customWidth="1"/>
    <col min="14" max="16384" width="9.109375" style="3"/>
  </cols>
  <sheetData>
    <row r="1" spans="1:12" ht="15" customHeight="1" x14ac:dyDescent="0.3">
      <c r="A1" s="1" t="s">
        <v>0</v>
      </c>
      <c r="B1" s="2"/>
      <c r="C1" s="2"/>
    </row>
    <row r="2" spans="1:12" ht="15" customHeight="1" x14ac:dyDescent="0.3">
      <c r="A2" s="1" t="s">
        <v>347</v>
      </c>
      <c r="B2" s="68" t="s">
        <v>8</v>
      </c>
      <c r="C2" s="2"/>
      <c r="E2" s="81" t="s">
        <v>1</v>
      </c>
      <c r="F2" s="82"/>
      <c r="G2" s="82"/>
      <c r="I2" s="5"/>
    </row>
    <row r="3" spans="1:12" ht="15" customHeight="1" x14ac:dyDescent="0.3">
      <c r="A3" s="4" t="s">
        <v>354</v>
      </c>
      <c r="B3" s="2"/>
      <c r="C3" s="2"/>
    </row>
    <row r="4" spans="1:12" ht="22.5" customHeight="1" x14ac:dyDescent="0.25"/>
    <row r="5" spans="1:12" ht="22.5" customHeight="1" x14ac:dyDescent="0.25">
      <c r="D5" s="10">
        <v>772</v>
      </c>
      <c r="E5" s="10">
        <v>773</v>
      </c>
      <c r="F5" s="10">
        <v>776</v>
      </c>
      <c r="G5" s="10">
        <v>777</v>
      </c>
      <c r="H5" s="10">
        <v>778</v>
      </c>
      <c r="I5" s="10">
        <v>779</v>
      </c>
      <c r="J5" s="10">
        <v>782</v>
      </c>
      <c r="K5" s="10">
        <v>783</v>
      </c>
      <c r="L5" s="69"/>
    </row>
    <row r="6" spans="1:12" ht="79.5" customHeight="1" x14ac:dyDescent="0.25">
      <c r="A6" s="63" t="s">
        <v>142</v>
      </c>
      <c r="B6" s="63" t="s">
        <v>143</v>
      </c>
      <c r="C6" s="63" t="s">
        <v>144</v>
      </c>
      <c r="D6" s="7" t="s">
        <v>62</v>
      </c>
      <c r="E6" s="7" t="s">
        <v>63</v>
      </c>
      <c r="F6" s="7" t="s">
        <v>66</v>
      </c>
      <c r="G6" s="7" t="s">
        <v>67</v>
      </c>
      <c r="H6" s="7" t="s">
        <v>68</v>
      </c>
      <c r="I6" s="7" t="s">
        <v>69</v>
      </c>
      <c r="J6" s="7" t="s">
        <v>72</v>
      </c>
      <c r="K6" s="7" t="s">
        <v>73</v>
      </c>
      <c r="L6" s="69" t="s">
        <v>348</v>
      </c>
    </row>
    <row r="7" spans="1:12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K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2">
        <f t="shared" ref="L7:L22" ca="1" si="1">+SUM(D7:K7)</f>
        <v>0</v>
      </c>
    </row>
    <row r="8" spans="1:12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4188.3899999999994</v>
      </c>
      <c r="F8" s="21">
        <f t="shared" ca="1" si="0"/>
        <v>-144166.58000000007</v>
      </c>
      <c r="G8" s="21">
        <f t="shared" ca="1" si="0"/>
        <v>-15559917.069999993</v>
      </c>
      <c r="H8" s="21">
        <f t="shared" ca="1" si="0"/>
        <v>61916.5</v>
      </c>
      <c r="I8" s="21">
        <f t="shared" ca="1" si="0"/>
        <v>2526554.6799999997</v>
      </c>
      <c r="J8" s="21">
        <f t="shared" ca="1" si="0"/>
        <v>7345.8000000000466</v>
      </c>
      <c r="K8" s="21">
        <f t="shared" ca="1" si="0"/>
        <v>330692.34999999998</v>
      </c>
      <c r="L8" s="22">
        <f t="shared" ca="1" si="1"/>
        <v>-12773385.929999992</v>
      </c>
    </row>
    <row r="9" spans="1:12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-7.44</v>
      </c>
      <c r="H9" s="21">
        <f t="shared" ca="1" si="0"/>
        <v>0</v>
      </c>
      <c r="I9" s="21">
        <f t="shared" ca="1" si="0"/>
        <v>17.100000000000001</v>
      </c>
      <c r="J9" s="21">
        <f t="shared" ca="1" si="0"/>
        <v>0</v>
      </c>
      <c r="K9" s="21">
        <f t="shared" ca="1" si="0"/>
        <v>0</v>
      </c>
      <c r="L9" s="22">
        <f t="shared" ca="1" si="1"/>
        <v>9.66</v>
      </c>
    </row>
    <row r="10" spans="1:12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2686406.35</v>
      </c>
      <c r="F10" s="21">
        <f t="shared" ca="1" si="0"/>
        <v>29882112.579999998</v>
      </c>
      <c r="G10" s="21">
        <f t="shared" ca="1" si="0"/>
        <v>822297653.64999998</v>
      </c>
      <c r="H10" s="21">
        <f t="shared" ca="1" si="0"/>
        <v>6085326.71</v>
      </c>
      <c r="I10" s="21">
        <f t="shared" ca="1" si="0"/>
        <v>263004508.15000001</v>
      </c>
      <c r="J10" s="21">
        <f t="shared" ca="1" si="0"/>
        <v>6627496.5300000003</v>
      </c>
      <c r="K10" s="21">
        <f t="shared" ca="1" si="0"/>
        <v>45856265.549999997</v>
      </c>
      <c r="L10" s="22">
        <f t="shared" ca="1" si="1"/>
        <v>1176439769.52</v>
      </c>
    </row>
    <row r="11" spans="1:12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1134411.05</v>
      </c>
      <c r="F11" s="21">
        <f t="shared" ca="1" si="0"/>
        <v>10864498.58</v>
      </c>
      <c r="G11" s="21">
        <f t="shared" ca="1" si="0"/>
        <v>266097847.5</v>
      </c>
      <c r="H11" s="21">
        <f t="shared" ca="1" si="0"/>
        <v>1754538.75</v>
      </c>
      <c r="I11" s="21">
        <f t="shared" ca="1" si="0"/>
        <v>113891004.03</v>
      </c>
      <c r="J11" s="21">
        <f t="shared" ca="1" si="0"/>
        <v>2952866.4</v>
      </c>
      <c r="K11" s="21">
        <f t="shared" ca="1" si="0"/>
        <v>20338701.030000001</v>
      </c>
      <c r="L11" s="22">
        <f t="shared" ca="1" si="1"/>
        <v>417033867.33999991</v>
      </c>
    </row>
    <row r="12" spans="1:12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2">
        <f t="shared" ca="1" si="1"/>
        <v>0</v>
      </c>
    </row>
    <row r="13" spans="1:12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2">
        <f t="shared" ca="1" si="1"/>
        <v>0</v>
      </c>
    </row>
    <row r="14" spans="1:12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1419758.99</v>
      </c>
      <c r="F14" s="21">
        <f t="shared" ca="1" si="0"/>
        <v>13520525.710000001</v>
      </c>
      <c r="G14" s="21">
        <f t="shared" ca="1" si="0"/>
        <v>326138964.76999998</v>
      </c>
      <c r="H14" s="21">
        <f t="shared" ca="1" si="0"/>
        <v>2219533.37</v>
      </c>
      <c r="I14" s="21">
        <f t="shared" ca="1" si="0"/>
        <v>143424898.41</v>
      </c>
      <c r="J14" s="21">
        <f t="shared" ca="1" si="0"/>
        <v>3694143.74</v>
      </c>
      <c r="K14" s="21">
        <f t="shared" ca="1" si="0"/>
        <v>25562827.239999998</v>
      </c>
      <c r="L14" s="22">
        <f t="shared" ca="1" si="1"/>
        <v>515980652.23000002</v>
      </c>
    </row>
    <row r="15" spans="1:12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2">
        <f t="shared" ca="1" si="1"/>
        <v>0</v>
      </c>
    </row>
    <row r="16" spans="1:12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2">
        <f t="shared" ca="1" si="1"/>
        <v>0</v>
      </c>
    </row>
    <row r="17" spans="1:12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2">
        <f t="shared" ca="1" si="1"/>
        <v>0</v>
      </c>
    </row>
    <row r="18" spans="1:12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2">
        <f t="shared" ca="1" si="1"/>
        <v>0</v>
      </c>
    </row>
    <row r="19" spans="1:12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2">
        <f t="shared" ca="1" si="1"/>
        <v>0</v>
      </c>
    </row>
    <row r="20" spans="1:12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10629256.720000001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939818.16</v>
      </c>
      <c r="L20" s="22">
        <f t="shared" ca="1" si="1"/>
        <v>11569074.880000001</v>
      </c>
    </row>
    <row r="21" spans="1:12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2">
        <f t="shared" ca="1" si="1"/>
        <v>0</v>
      </c>
    </row>
    <row r="22" spans="1:12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14190609.249999985</v>
      </c>
      <c r="F22" s="21">
        <f t="shared" ca="1" si="0"/>
        <v>135444746.46999991</v>
      </c>
      <c r="G22" s="21">
        <f t="shared" ca="1" si="0"/>
        <v>3287320504.5</v>
      </c>
      <c r="H22" s="21">
        <f t="shared" ca="1" si="0"/>
        <v>22107858.32</v>
      </c>
      <c r="I22" s="21">
        <f t="shared" ca="1" si="0"/>
        <v>1430272167.1300027</v>
      </c>
      <c r="J22" s="21">
        <f t="shared" ca="1" si="0"/>
        <v>36929194.489999987</v>
      </c>
      <c r="K22" s="21">
        <f t="shared" ca="1" si="0"/>
        <v>255123668.41999999</v>
      </c>
      <c r="L22" s="22">
        <f t="shared" ca="1" si="1"/>
        <v>5181388748.5800028</v>
      </c>
    </row>
    <row r="23" spans="1:12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K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1147330.47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2">
        <f ca="1">+SUM(D23:K23)</f>
        <v>1147330.47</v>
      </c>
    </row>
    <row r="24" spans="1:12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4540436.5040499996</v>
      </c>
      <c r="F24" s="21">
        <f t="shared" ca="1" si="2"/>
        <v>43361658.165200002</v>
      </c>
      <c r="G24" s="21">
        <f t="shared" ca="1" si="2"/>
        <v>1054709220.6288</v>
      </c>
      <c r="H24" s="21">
        <f t="shared" ca="1" si="2"/>
        <v>7063923.75765</v>
      </c>
      <c r="I24" s="21">
        <f t="shared" ca="1" si="2"/>
        <v>499996404.42085004</v>
      </c>
      <c r="J24" s="21">
        <f t="shared" ca="1" si="2"/>
        <v>11816362.789100001</v>
      </c>
      <c r="K24" s="21">
        <f t="shared" ca="1" si="2"/>
        <v>81618850.375700012</v>
      </c>
      <c r="L24" s="22">
        <f ca="1">+SUM(D24:K24)</f>
        <v>1703106856.6413498</v>
      </c>
    </row>
    <row r="25" spans="1:12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2">
        <f t="shared" ref="L25:L44" ca="1" si="3">+SUM(D25:K25)</f>
        <v>0</v>
      </c>
    </row>
    <row r="26" spans="1:12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2">
        <f t="shared" ca="1" si="3"/>
        <v>0</v>
      </c>
    </row>
    <row r="27" spans="1:12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37409.550000000003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2">
        <f t="shared" ca="1" si="3"/>
        <v>37409.550000000003</v>
      </c>
    </row>
    <row r="28" spans="1:12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2">
        <f t="shared" ca="1" si="3"/>
        <v>0</v>
      </c>
    </row>
    <row r="29" spans="1:12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1134411.05</v>
      </c>
      <c r="F29" s="21">
        <f t="shared" ca="1" si="2"/>
        <v>10864386.01</v>
      </c>
      <c r="G29" s="21">
        <f t="shared" ca="1" si="2"/>
        <v>266097644.40000001</v>
      </c>
      <c r="H29" s="21">
        <f t="shared" ca="1" si="2"/>
        <v>1756784.29</v>
      </c>
      <c r="I29" s="21">
        <f t="shared" ca="1" si="2"/>
        <v>0</v>
      </c>
      <c r="J29" s="21">
        <f t="shared" ca="1" si="2"/>
        <v>113924427.54000001</v>
      </c>
      <c r="K29" s="21">
        <f t="shared" ca="1" si="2"/>
        <v>20345351.010000002</v>
      </c>
      <c r="L29" s="22">
        <f t="shared" ca="1" si="3"/>
        <v>414123004.30000001</v>
      </c>
    </row>
    <row r="30" spans="1:12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0</v>
      </c>
      <c r="L30" s="22">
        <f t="shared" ca="1" si="3"/>
        <v>0</v>
      </c>
    </row>
    <row r="31" spans="1:12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-7.44</v>
      </c>
      <c r="H31" s="21">
        <f t="shared" ca="1" si="2"/>
        <v>0</v>
      </c>
      <c r="I31" s="21">
        <f t="shared" ca="1" si="2"/>
        <v>-78.47</v>
      </c>
      <c r="J31" s="21">
        <f t="shared" ca="1" si="2"/>
        <v>0</v>
      </c>
      <c r="K31" s="21">
        <f t="shared" ca="1" si="2"/>
        <v>0</v>
      </c>
      <c r="L31" s="22">
        <f t="shared" ca="1" si="3"/>
        <v>-85.91</v>
      </c>
    </row>
    <row r="32" spans="1:12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1133014.94</v>
      </c>
      <c r="F32" s="21">
        <f t="shared" ca="1" si="2"/>
        <v>10912441.550000001</v>
      </c>
      <c r="G32" s="21">
        <f t="shared" ca="1" si="2"/>
        <v>271319015.78999996</v>
      </c>
      <c r="H32" s="21">
        <f t="shared" ca="1" si="2"/>
        <v>1736145.45</v>
      </c>
      <c r="I32" s="21">
        <f t="shared" ca="1" si="2"/>
        <v>113082314.20999999</v>
      </c>
      <c r="J32" s="21">
        <f t="shared" ca="1" si="2"/>
        <v>2950417.8</v>
      </c>
      <c r="K32" s="21">
        <f t="shared" ca="1" si="2"/>
        <v>20235120.23</v>
      </c>
      <c r="L32" s="22">
        <f t="shared" ca="1" si="3"/>
        <v>421368469.96999997</v>
      </c>
    </row>
    <row r="33" spans="1:12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2">
        <f t="shared" ca="1" si="3"/>
        <v>0</v>
      </c>
    </row>
    <row r="34" spans="1:12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2">
        <f t="shared" ca="1" si="3"/>
        <v>0</v>
      </c>
    </row>
    <row r="35" spans="1:12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2">
        <f t="shared" ca="1" si="3"/>
        <v>0</v>
      </c>
    </row>
    <row r="36" spans="1:12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2">
        <f t="shared" ca="1" si="3"/>
        <v>0</v>
      </c>
    </row>
    <row r="37" spans="1:12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2">
        <f t="shared" ca="1" si="3"/>
        <v>0</v>
      </c>
    </row>
    <row r="38" spans="1:12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2">
        <f t="shared" ca="1" si="3"/>
        <v>0</v>
      </c>
    </row>
    <row r="39" spans="1:12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K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2">
        <f t="shared" ca="1" si="3"/>
        <v>0</v>
      </c>
    </row>
    <row r="40" spans="1:12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2">
        <f t="shared" ca="1" si="3"/>
        <v>0</v>
      </c>
    </row>
    <row r="41" spans="1:12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2266029.85</v>
      </c>
      <c r="F41" s="21">
        <f t="shared" ca="1" si="4"/>
        <v>21824883.07</v>
      </c>
      <c r="G41" s="21">
        <f t="shared" ca="1" si="4"/>
        <v>542568576.75999999</v>
      </c>
      <c r="H41" s="21">
        <f t="shared" ca="1" si="4"/>
        <v>3472290.9</v>
      </c>
      <c r="I41" s="21">
        <f t="shared" ca="1" si="4"/>
        <v>226158298.41999999</v>
      </c>
      <c r="J41" s="21">
        <f t="shared" ca="1" si="4"/>
        <v>5900835.5800000001</v>
      </c>
      <c r="K41" s="21">
        <f t="shared" ca="1" si="4"/>
        <v>40470240.439999998</v>
      </c>
      <c r="L41" s="22">
        <f t="shared" ca="1" si="3"/>
        <v>842661155.01999998</v>
      </c>
    </row>
    <row r="42" spans="1:12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2">
        <f t="shared" ca="1" si="3"/>
        <v>0</v>
      </c>
    </row>
    <row r="43" spans="1:12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2">
        <f t="shared" ca="1" si="3"/>
        <v>0</v>
      </c>
    </row>
    <row r="44" spans="1:12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2">
        <f t="shared" ca="1" si="3"/>
        <v>0</v>
      </c>
    </row>
    <row r="45" spans="1:12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2">
        <f t="shared" ref="L45:L57" ca="1" si="5">+SUM(D45:K45)</f>
        <v>0</v>
      </c>
    </row>
    <row r="46" spans="1:12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2">
        <f t="shared" ca="1" si="5"/>
        <v>0</v>
      </c>
    </row>
    <row r="47" spans="1:12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2">
        <f t="shared" ca="1" si="5"/>
        <v>0</v>
      </c>
    </row>
    <row r="48" spans="1:12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2">
        <f t="shared" ca="1" si="5"/>
        <v>0</v>
      </c>
    </row>
    <row r="49" spans="1:12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2">
        <f t="shared" ref="L49" ca="1" si="6">+SUM(D49:K49)</f>
        <v>0</v>
      </c>
    </row>
    <row r="50" spans="1:12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2">
        <f t="shared" ref="L50:L52" ca="1" si="7">+SUM(D50:K50)</f>
        <v>0</v>
      </c>
    </row>
    <row r="51" spans="1:12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2">
        <f t="shared" ca="1" si="7"/>
        <v>0</v>
      </c>
    </row>
    <row r="52" spans="1:12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2">
        <f t="shared" ca="1" si="7"/>
        <v>0</v>
      </c>
    </row>
    <row r="53" spans="1:12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2">
        <f t="shared" ca="1" si="5"/>
        <v>0</v>
      </c>
    </row>
    <row r="54" spans="1:12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2">
        <f t="shared" ca="1" si="5"/>
        <v>0</v>
      </c>
    </row>
    <row r="55" spans="1:12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K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1">
        <f t="shared" ca="1" si="8"/>
        <v>0</v>
      </c>
      <c r="L55" s="22">
        <f t="shared" ca="1" si="5"/>
        <v>0</v>
      </c>
    </row>
    <row r="56" spans="1:12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1">
        <f t="shared" ca="1" si="8"/>
        <v>0</v>
      </c>
      <c r="L56" s="22">
        <f t="shared" ca="1" si="5"/>
        <v>0</v>
      </c>
    </row>
    <row r="57" spans="1:12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1">
        <f t="shared" ca="1" si="8"/>
        <v>0</v>
      </c>
      <c r="L57" s="22">
        <f t="shared" ca="1" si="5"/>
        <v>0</v>
      </c>
    </row>
    <row r="58" spans="1:12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1">
        <f t="shared" ca="1" si="8"/>
        <v>0</v>
      </c>
      <c r="L58" s="22">
        <f t="shared" ref="L58" ca="1" si="9">+SUM(D58:K58)</f>
        <v>0</v>
      </c>
    </row>
    <row r="59" spans="1:12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1">
        <f t="shared" ca="1" si="8"/>
        <v>0</v>
      </c>
      <c r="L59" s="22">
        <f t="shared" ref="L59:L72" ca="1" si="10">+SUM(D59:K59)</f>
        <v>0</v>
      </c>
    </row>
    <row r="60" spans="1:12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1">
        <f t="shared" ca="1" si="8"/>
        <v>0</v>
      </c>
      <c r="L60" s="22">
        <f t="shared" ca="1" si="10"/>
        <v>0</v>
      </c>
    </row>
    <row r="61" spans="1:12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1">
        <f t="shared" ca="1" si="8"/>
        <v>0</v>
      </c>
      <c r="L61" s="22">
        <f t="shared" ca="1" si="10"/>
        <v>0</v>
      </c>
    </row>
    <row r="62" spans="1:12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1">
        <f t="shared" ca="1" si="8"/>
        <v>0</v>
      </c>
      <c r="L62" s="22">
        <f t="shared" ca="1" si="10"/>
        <v>0</v>
      </c>
    </row>
    <row r="63" spans="1:12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1">
        <f t="shared" ca="1" si="8"/>
        <v>0</v>
      </c>
      <c r="L63" s="22">
        <f t="shared" ca="1" si="10"/>
        <v>0</v>
      </c>
    </row>
    <row r="64" spans="1:12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1">
        <f t="shared" ca="1" si="8"/>
        <v>0</v>
      </c>
      <c r="L64" s="22">
        <f t="shared" ca="1" si="10"/>
        <v>0</v>
      </c>
    </row>
    <row r="65" spans="1:12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1">
        <f t="shared" ca="1" si="8"/>
        <v>0</v>
      </c>
      <c r="L65" s="22">
        <f t="shared" ca="1" si="10"/>
        <v>0</v>
      </c>
    </row>
    <row r="66" spans="1:12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1">
        <f t="shared" ca="1" si="8"/>
        <v>0</v>
      </c>
      <c r="L66" s="22">
        <f t="shared" ca="1" si="10"/>
        <v>0</v>
      </c>
    </row>
    <row r="67" spans="1:12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1">
        <f t="shared" ca="1" si="8"/>
        <v>0</v>
      </c>
      <c r="L67" s="22">
        <f t="shared" ca="1" si="10"/>
        <v>0</v>
      </c>
    </row>
    <row r="68" spans="1:12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1">
        <f t="shared" ca="1" si="8"/>
        <v>0</v>
      </c>
      <c r="L68" s="22">
        <f t="shared" ca="1" si="10"/>
        <v>0</v>
      </c>
    </row>
    <row r="69" spans="1:12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1">
        <f t="shared" ca="1" si="8"/>
        <v>0</v>
      </c>
      <c r="L69" s="22">
        <f t="shared" ca="1" si="10"/>
        <v>0</v>
      </c>
    </row>
    <row r="70" spans="1:12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1">
        <f t="shared" ca="1" si="8"/>
        <v>0</v>
      </c>
      <c r="L70" s="22">
        <f t="shared" ca="1" si="10"/>
        <v>0</v>
      </c>
    </row>
    <row r="71" spans="1:12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K72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1">
        <f t="shared" ca="1" si="11"/>
        <v>0</v>
      </c>
      <c r="L71" s="22">
        <f t="shared" ca="1" si="10"/>
        <v>0</v>
      </c>
    </row>
    <row r="72" spans="1:12" ht="13.8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1">
        <f t="shared" ca="1" si="11"/>
        <v>0</v>
      </c>
      <c r="L72" s="22">
        <f t="shared" ca="1" si="10"/>
        <v>0</v>
      </c>
    </row>
    <row r="73" spans="1:12" ht="13.8" x14ac:dyDescent="0.3">
      <c r="A73" s="66" t="s">
        <v>280</v>
      </c>
      <c r="B73" s="55">
        <v>9000</v>
      </c>
      <c r="C73" s="65" t="s">
        <v>281</v>
      </c>
      <c r="D73" s="56">
        <f t="shared" ref="D73:L73" ca="1" si="12">SUMIF($C$7:$C$72,"HD",D$7:D$72)</f>
        <v>0</v>
      </c>
      <c r="E73" s="56">
        <f t="shared" ca="1" si="12"/>
        <v>28509266.374049991</v>
      </c>
      <c r="F73" s="56">
        <f t="shared" ca="1" si="12"/>
        <v>277678416.02519989</v>
      </c>
      <c r="G73" s="56">
        <f t="shared" ca="1" si="12"/>
        <v>6831656162.3188009</v>
      </c>
      <c r="H73" s="56">
        <f t="shared" ca="1" si="12"/>
        <v>46258318.047650002</v>
      </c>
      <c r="I73" s="56">
        <f t="shared" ca="1" si="12"/>
        <v>2792356088.080853</v>
      </c>
      <c r="J73" s="56">
        <f t="shared" ca="1" si="12"/>
        <v>184803090.66910002</v>
      </c>
      <c r="K73" s="56">
        <f t="shared" ca="1" si="12"/>
        <v>510821534.8057</v>
      </c>
      <c r="L73" s="56">
        <f t="shared" ca="1" si="12"/>
        <v>10672082876.321352</v>
      </c>
    </row>
    <row r="74" spans="1:12" ht="13.8" x14ac:dyDescent="0.3">
      <c r="A74" s="66" t="s">
        <v>283</v>
      </c>
      <c r="B74" s="55">
        <v>9001</v>
      </c>
      <c r="C74" s="65" t="s">
        <v>284</v>
      </c>
      <c r="D74" s="56">
        <f t="shared" ref="D74:L74" ca="1" si="13">SUMIF($C$7:$C$72,"H",D$7:D$72)+SUMIF($C$7:$C$72,"E",D$7:D$72)</f>
        <v>0</v>
      </c>
      <c r="E74" s="56">
        <f t="shared" ca="1" si="13"/>
        <v>0</v>
      </c>
      <c r="F74" s="56">
        <f t="shared" ca="1" si="13"/>
        <v>0</v>
      </c>
      <c r="G74" s="56">
        <f t="shared" ca="1" si="13"/>
        <v>0</v>
      </c>
      <c r="H74" s="56">
        <f t="shared" ca="1" si="13"/>
        <v>0</v>
      </c>
      <c r="I74" s="56">
        <f t="shared" ca="1" si="13"/>
        <v>0</v>
      </c>
      <c r="J74" s="56">
        <f t="shared" ca="1" si="13"/>
        <v>0</v>
      </c>
      <c r="K74" s="56">
        <f t="shared" ca="1" si="13"/>
        <v>0</v>
      </c>
      <c r="L74" s="56">
        <f t="shared" ca="1" si="13"/>
        <v>0</v>
      </c>
    </row>
    <row r="75" spans="1:12" ht="13.8" x14ac:dyDescent="0.3">
      <c r="A75" s="66" t="s">
        <v>286</v>
      </c>
      <c r="B75" s="55">
        <v>9003</v>
      </c>
      <c r="C75" s="65" t="s">
        <v>287</v>
      </c>
      <c r="D75" s="56">
        <f t="shared" ref="D75:K75" ca="1" si="14">D73+D74</f>
        <v>0</v>
      </c>
      <c r="E75" s="56">
        <f t="shared" ca="1" si="14"/>
        <v>28509266.374049991</v>
      </c>
      <c r="F75" s="56">
        <f t="shared" ca="1" si="14"/>
        <v>277678416.02519989</v>
      </c>
      <c r="G75" s="56">
        <f t="shared" ca="1" si="14"/>
        <v>6831656162.3188009</v>
      </c>
      <c r="H75" s="56">
        <f t="shared" ca="1" si="14"/>
        <v>46258318.047650002</v>
      </c>
      <c r="I75" s="56">
        <f t="shared" ca="1" si="14"/>
        <v>2792356088.080853</v>
      </c>
      <c r="J75" s="56">
        <f t="shared" ca="1" si="14"/>
        <v>184803090.66910002</v>
      </c>
      <c r="K75" s="56">
        <f t="shared" ca="1" si="14"/>
        <v>510821534.8057</v>
      </c>
      <c r="L75" s="56">
        <f ca="1">L73+L74</f>
        <v>10672082876.321352</v>
      </c>
    </row>
  </sheetData>
  <mergeCells count="1">
    <mergeCell ref="E2:G2"/>
  </mergeCells>
  <dataValidations count="1">
    <dataValidation type="list" allowBlank="1" showInputMessage="1" showErrorMessage="1" sqref="B2" xr:uid="{817643FA-3407-4ED9-8CB3-FDA9BDB2144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5925-4553-4C90-AF61-85501B273EE8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9" width="4" style="3" customWidth="1"/>
    <col min="10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349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765</v>
      </c>
      <c r="E5" s="10">
        <v>766</v>
      </c>
      <c r="F5" s="10">
        <v>767</v>
      </c>
      <c r="G5" s="10">
        <v>768</v>
      </c>
      <c r="H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58</v>
      </c>
      <c r="E6" s="7" t="s">
        <v>59</v>
      </c>
      <c r="F6" s="7" t="s">
        <v>60</v>
      </c>
      <c r="G6" s="7" t="s">
        <v>61</v>
      </c>
      <c r="H6" s="69" t="s">
        <v>350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2693184717.3099999</v>
      </c>
      <c r="E8" s="21">
        <f t="shared" ca="1" si="0"/>
        <v>4821022.9000000004</v>
      </c>
      <c r="F8" s="21">
        <f t="shared" ca="1" si="0"/>
        <v>89532481.870000511</v>
      </c>
      <c r="G8" s="21">
        <f t="shared" ca="1" si="0"/>
        <v>33947607.51000002</v>
      </c>
      <c r="H8" s="22">
        <f t="shared" ca="1" si="1"/>
        <v>2821485829.5900006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45285838.480000004</v>
      </c>
      <c r="E9" s="21">
        <f t="shared" ca="1" si="0"/>
        <v>105520347.04999997</v>
      </c>
      <c r="F9" s="21">
        <f t="shared" ca="1" si="0"/>
        <v>34190468.880000003</v>
      </c>
      <c r="G9" s="21">
        <f t="shared" ca="1" si="0"/>
        <v>16648660.199999997</v>
      </c>
      <c r="H9" s="22">
        <f t="shared" ca="1" si="1"/>
        <v>201645314.60999995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8549614.6400000006</v>
      </c>
      <c r="E10" s="21">
        <f t="shared" ca="1" si="0"/>
        <v>3299749.76</v>
      </c>
      <c r="F10" s="21">
        <f t="shared" ca="1" si="0"/>
        <v>118619528.94</v>
      </c>
      <c r="G10" s="21">
        <f t="shared" ca="1" si="0"/>
        <v>6673129.4900000002</v>
      </c>
      <c r="H10" s="22">
        <f t="shared" ca="1" si="1"/>
        <v>137142022.83000001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791524.2</v>
      </c>
      <c r="E11" s="21">
        <f t="shared" ca="1" si="0"/>
        <v>0</v>
      </c>
      <c r="F11" s="21">
        <f t="shared" ca="1" si="0"/>
        <v>10.220000000000001</v>
      </c>
      <c r="G11" s="21">
        <f t="shared" ca="1" si="0"/>
        <v>130403.16</v>
      </c>
      <c r="H11" s="22">
        <f t="shared" ca="1" si="1"/>
        <v>921937.58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1127401.74</v>
      </c>
      <c r="E13" s="21">
        <f t="shared" ca="1" si="0"/>
        <v>0</v>
      </c>
      <c r="F13" s="21">
        <f t="shared" ca="1" si="0"/>
        <v>11156355.99</v>
      </c>
      <c r="G13" s="21">
        <f t="shared" ca="1" si="0"/>
        <v>6631473.3200000003</v>
      </c>
      <c r="H13" s="22">
        <f t="shared" ca="1" si="1"/>
        <v>18915231.050000001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886639.04000000015</v>
      </c>
      <c r="E14" s="21">
        <f t="shared" ca="1" si="0"/>
        <v>1511974.97</v>
      </c>
      <c r="F14" s="21">
        <f t="shared" ca="1" si="0"/>
        <v>12845717.609999999</v>
      </c>
      <c r="G14" s="21">
        <f t="shared" ca="1" si="0"/>
        <v>1606850.75</v>
      </c>
      <c r="H14" s="22">
        <f t="shared" ca="1" si="1"/>
        <v>16851182.369999997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41243908.750000037</v>
      </c>
      <c r="E15" s="21">
        <f t="shared" ca="1" si="0"/>
        <v>0</v>
      </c>
      <c r="F15" s="21">
        <f t="shared" ca="1" si="0"/>
        <v>0</v>
      </c>
      <c r="G15" s="21">
        <f t="shared" ca="1" si="0"/>
        <v>4572783284.2942867</v>
      </c>
      <c r="H15" s="22">
        <f t="shared" ca="1" si="1"/>
        <v>4614027193.0442867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11437394</v>
      </c>
      <c r="E17" s="21">
        <f t="shared" ca="1" si="0"/>
        <v>0</v>
      </c>
      <c r="F17" s="21">
        <f t="shared" ca="1" si="0"/>
        <v>58217645</v>
      </c>
      <c r="G17" s="21">
        <f t="shared" ca="1" si="0"/>
        <v>8914717</v>
      </c>
      <c r="H17" s="22">
        <f t="shared" ca="1" si="1"/>
        <v>78569756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3185.39</v>
      </c>
      <c r="E18" s="21">
        <f t="shared" ca="1" si="0"/>
        <v>0</v>
      </c>
      <c r="F18" s="21">
        <f t="shared" ca="1" si="0"/>
        <v>0</v>
      </c>
      <c r="G18" s="21">
        <f t="shared" ca="1" si="0"/>
        <v>12860.419999999998</v>
      </c>
      <c r="H18" s="22">
        <f t="shared" ca="1" si="1"/>
        <v>16045.809999999998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30478.81</v>
      </c>
      <c r="E20" s="21">
        <f t="shared" ca="1" si="0"/>
        <v>0</v>
      </c>
      <c r="F20" s="21">
        <f t="shared" ca="1" si="0"/>
        <v>1890258.64</v>
      </c>
      <c r="G20" s="21">
        <f t="shared" ca="1" si="0"/>
        <v>321137.10000000003</v>
      </c>
      <c r="H20" s="22">
        <f t="shared" ca="1" si="1"/>
        <v>2241874.5499999998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3023193.16</v>
      </c>
      <c r="E21" s="21">
        <f t="shared" ca="1" si="0"/>
        <v>0</v>
      </c>
      <c r="F21" s="21">
        <f t="shared" ca="1" si="0"/>
        <v>2635999.0700000003</v>
      </c>
      <c r="G21" s="21">
        <f t="shared" ca="1" si="0"/>
        <v>539964.97</v>
      </c>
      <c r="H21" s="22">
        <f t="shared" ca="1" si="1"/>
        <v>6199157.2000000002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41597779.919999868</v>
      </c>
      <c r="E22" s="21">
        <f t="shared" ca="1" si="0"/>
        <v>2635675.65</v>
      </c>
      <c r="F22" s="21">
        <f t="shared" ca="1" si="0"/>
        <v>5147421940.4499989</v>
      </c>
      <c r="G22" s="21">
        <f t="shared" ca="1" si="0"/>
        <v>48000430.450000003</v>
      </c>
      <c r="H22" s="22">
        <f t="shared" ca="1" si="1"/>
        <v>5239655826.4699984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38" ca="1" si="2">IFERROR(INDIRECT("'"&amp;$B$2&amp;"'!"&amp;ADDRESS(MATCH($B23,INDIRECT("'"&amp;$B$2&amp;"'!$B$1:$B$1095"),0),MATCH(D$5,INDIRECT("'"&amp;$B$2&amp;"'!5:5"),0))),0)</f>
        <v>1950231.24</v>
      </c>
      <c r="E23" s="21">
        <f t="shared" ca="1" si="2"/>
        <v>6042867.4300007476</v>
      </c>
      <c r="F23" s="21">
        <f t="shared" ca="1" si="2"/>
        <v>8508061.6799999997</v>
      </c>
      <c r="G23" s="21">
        <f t="shared" ca="1" si="2"/>
        <v>4623360.4800000004</v>
      </c>
      <c r="H23" s="22">
        <f ca="1">+SUM(D23:G23)</f>
        <v>21124520.830000747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30789016.779999699</v>
      </c>
      <c r="E24" s="21">
        <f t="shared" ca="1" si="2"/>
        <v>0</v>
      </c>
      <c r="F24" s="21">
        <f t="shared" ca="1" si="2"/>
        <v>5017022.2200000007</v>
      </c>
      <c r="G24" s="21">
        <f t="shared" ca="1" si="2"/>
        <v>8509224.0499999207</v>
      </c>
      <c r="H24" s="22">
        <f ca="1">+SUM(D24:G24)</f>
        <v>44315263.049999624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39.76</v>
      </c>
      <c r="E25" s="21">
        <f t="shared" ca="1" si="2"/>
        <v>16530.55</v>
      </c>
      <c r="F25" s="21">
        <f t="shared" ca="1" si="2"/>
        <v>397288.52</v>
      </c>
      <c r="G25" s="21">
        <f t="shared" ca="1" si="2"/>
        <v>1065</v>
      </c>
      <c r="H25" s="22">
        <f t="shared" ref="H25:H44" ca="1" si="3">+SUM(D25:G25)</f>
        <v>414923.83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5598261.4515399998</v>
      </c>
      <c r="E26" s="21">
        <f t="shared" ca="1" si="2"/>
        <v>0</v>
      </c>
      <c r="F26" s="21">
        <f t="shared" ca="1" si="2"/>
        <v>11412899.860299911</v>
      </c>
      <c r="G26" s="21">
        <f t="shared" ca="1" si="2"/>
        <v>3291341.8108465746</v>
      </c>
      <c r="H26" s="22">
        <f t="shared" ca="1" si="3"/>
        <v>20302503.122686487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404.27</v>
      </c>
      <c r="E27" s="21">
        <f t="shared" ca="1" si="2"/>
        <v>0</v>
      </c>
      <c r="F27" s="21">
        <f t="shared" ca="1" si="2"/>
        <v>0</v>
      </c>
      <c r="G27" s="21">
        <f t="shared" ca="1" si="2"/>
        <v>344055.76</v>
      </c>
      <c r="H27" s="22">
        <f t="shared" ca="1" si="3"/>
        <v>344460.03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3582.84</v>
      </c>
      <c r="E28" s="21">
        <f t="shared" ca="1" si="2"/>
        <v>0</v>
      </c>
      <c r="F28" s="21">
        <f t="shared" ca="1" si="2"/>
        <v>289.8</v>
      </c>
      <c r="G28" s="21">
        <f t="shared" ca="1" si="2"/>
        <v>1942.99</v>
      </c>
      <c r="H28" s="22">
        <f t="shared" ca="1" si="3"/>
        <v>5815.63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55109168.396500006</v>
      </c>
      <c r="E29" s="21">
        <f t="shared" ca="1" si="2"/>
        <v>850629.35000000009</v>
      </c>
      <c r="F29" s="21">
        <f t="shared" ca="1" si="2"/>
        <v>484018704.02000004</v>
      </c>
      <c r="G29" s="21">
        <f t="shared" ca="1" si="2"/>
        <v>26994464.780000009</v>
      </c>
      <c r="H29" s="22">
        <f t="shared" ca="1" si="3"/>
        <v>566972966.54649997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1544421.6499999997</v>
      </c>
      <c r="E30" s="21">
        <f t="shared" ca="1" si="2"/>
        <v>0</v>
      </c>
      <c r="F30" s="21">
        <f t="shared" ca="1" si="2"/>
        <v>1641819.1800000002</v>
      </c>
      <c r="G30" s="21">
        <f t="shared" ca="1" si="2"/>
        <v>1344737.92</v>
      </c>
      <c r="H30" s="22">
        <f t="shared" ca="1" si="3"/>
        <v>4530978.75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38889.463730000003</v>
      </c>
      <c r="E31" s="21">
        <f t="shared" ca="1" si="2"/>
        <v>3423282.5311770001</v>
      </c>
      <c r="F31" s="21">
        <f t="shared" ca="1" si="2"/>
        <v>13064091.406183001</v>
      </c>
      <c r="G31" s="21">
        <f t="shared" ca="1" si="2"/>
        <v>996602.28803499998</v>
      </c>
      <c r="H31" s="22">
        <f t="shared" ca="1" si="3"/>
        <v>17522865.689125001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2106995.3499999996</v>
      </c>
      <c r="E32" s="21">
        <f t="shared" ca="1" si="2"/>
        <v>0</v>
      </c>
      <c r="F32" s="21">
        <f t="shared" ca="1" si="2"/>
        <v>310570.01000000007</v>
      </c>
      <c r="G32" s="21">
        <f t="shared" ca="1" si="2"/>
        <v>2294800.1900000004</v>
      </c>
      <c r="H32" s="22">
        <f t="shared" ca="1" si="3"/>
        <v>4712365.5500000007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6030.42</v>
      </c>
      <c r="E33" s="21">
        <f t="shared" ca="1" si="2"/>
        <v>0</v>
      </c>
      <c r="F33" s="21">
        <f t="shared" ca="1" si="2"/>
        <v>1944.38</v>
      </c>
      <c r="G33" s="21">
        <f t="shared" ca="1" si="2"/>
        <v>6136.33</v>
      </c>
      <c r="H33" s="22">
        <f t="shared" ca="1" si="3"/>
        <v>14111.130000000001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791443.01</v>
      </c>
      <c r="E34" s="21">
        <f t="shared" ca="1" si="2"/>
        <v>0</v>
      </c>
      <c r="F34" s="21">
        <f t="shared" ca="1" si="2"/>
        <v>7987.72</v>
      </c>
      <c r="G34" s="21">
        <f t="shared" ca="1" si="2"/>
        <v>2043385527.7568998</v>
      </c>
      <c r="H34" s="22">
        <f t="shared" ca="1" si="3"/>
        <v>2044184958.4868999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126</v>
      </c>
      <c r="E35" s="21">
        <f t="shared" ca="1" si="2"/>
        <v>0</v>
      </c>
      <c r="F35" s="21">
        <f t="shared" ca="1" si="2"/>
        <v>233984</v>
      </c>
      <c r="G35" s="21">
        <f t="shared" ca="1" si="2"/>
        <v>10828</v>
      </c>
      <c r="H35" s="22">
        <f t="shared" ca="1" si="3"/>
        <v>244938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19328532.43</v>
      </c>
      <c r="E37" s="21">
        <f t="shared" ca="1" si="2"/>
        <v>8788944.0199999996</v>
      </c>
      <c r="F37" s="21">
        <f t="shared" ca="1" si="2"/>
        <v>1512604.48</v>
      </c>
      <c r="G37" s="21">
        <f t="shared" ca="1" si="2"/>
        <v>12277625.74</v>
      </c>
      <c r="H37" s="22">
        <f t="shared" ca="1" si="3"/>
        <v>41907706.670000002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299.83999999999997</v>
      </c>
      <c r="H38" s="22">
        <f t="shared" ca="1" si="3"/>
        <v>299.83999999999997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G54" ca="1" si="4">IFERROR(INDIRECT("'"&amp;$B$2&amp;"'!"&amp;ADDRESS(MATCH($B39,INDIRECT("'"&amp;$B$2&amp;"'!$B$1:$B$1095"),0),MATCH(D$5,INDIRECT("'"&amp;$B$2&amp;"'!5:5"),0))),0)</f>
        <v>100805.89025</v>
      </c>
      <c r="E39" s="21">
        <f t="shared" ca="1" si="4"/>
        <v>0</v>
      </c>
      <c r="F39" s="21">
        <f t="shared" ca="1" si="4"/>
        <v>10874</v>
      </c>
      <c r="G39" s="21">
        <f t="shared" ca="1" si="4"/>
        <v>455027.274485</v>
      </c>
      <c r="H39" s="22">
        <f t="shared" ca="1" si="3"/>
        <v>566707.164735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21203.439999999999</v>
      </c>
      <c r="E40" s="21">
        <f t="shared" ca="1" si="4"/>
        <v>0</v>
      </c>
      <c r="F40" s="21">
        <f t="shared" ca="1" si="4"/>
        <v>0</v>
      </c>
      <c r="G40" s="21">
        <f t="shared" ca="1" si="4"/>
        <v>16287.79</v>
      </c>
      <c r="H40" s="22">
        <f t="shared" ca="1" si="3"/>
        <v>37491.229999999996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4055.8300000000004</v>
      </c>
      <c r="E41" s="21">
        <f t="shared" ca="1" si="4"/>
        <v>0</v>
      </c>
      <c r="F41" s="21">
        <f t="shared" ca="1" si="4"/>
        <v>-155.89000000000001</v>
      </c>
      <c r="G41" s="21">
        <f t="shared" ca="1" si="4"/>
        <v>258638.33000000028</v>
      </c>
      <c r="H41" s="22">
        <f t="shared" ca="1" si="3"/>
        <v>262538.27000000025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221.68</v>
      </c>
      <c r="E42" s="21">
        <f t="shared" ca="1" si="4"/>
        <v>0</v>
      </c>
      <c r="F42" s="21">
        <f t="shared" ca="1" si="4"/>
        <v>0</v>
      </c>
      <c r="G42" s="21">
        <f t="shared" ca="1" si="4"/>
        <v>546.53</v>
      </c>
      <c r="H42" s="22">
        <f t="shared" ca="1" si="3"/>
        <v>768.21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2">
        <f t="shared" ca="1" si="3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-6.58</v>
      </c>
      <c r="E44" s="21">
        <f t="shared" ca="1" si="4"/>
        <v>0</v>
      </c>
      <c r="F44" s="21">
        <f t="shared" ca="1" si="4"/>
        <v>415088.06</v>
      </c>
      <c r="G44" s="21">
        <f t="shared" ca="1" si="4"/>
        <v>84.89</v>
      </c>
      <c r="H44" s="22">
        <f t="shared" ca="1" si="3"/>
        <v>415166.37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2">
        <f t="shared" ref="H45:H57" ca="1" si="5">+SUM(D45:G45)</f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2">
        <f t="shared" ca="1" si="5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2">
        <f t="shared" ca="1" si="5"/>
        <v>0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2">
        <f t="shared" ca="1" si="5"/>
        <v>0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5972.87</v>
      </c>
      <c r="E49" s="21">
        <f t="shared" ca="1" si="4"/>
        <v>0</v>
      </c>
      <c r="F49" s="21">
        <f t="shared" ca="1" si="4"/>
        <v>25320.03</v>
      </c>
      <c r="G49" s="21">
        <f t="shared" ca="1" si="4"/>
        <v>413540325.29000002</v>
      </c>
      <c r="H49" s="22">
        <f t="shared" ref="H49" ca="1" si="6">+SUM(D49:G49)</f>
        <v>413571618.19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222328748.03</v>
      </c>
      <c r="H50" s="22">
        <f t="shared" ref="H50:H53" ca="1" si="7">+SUM(D50:G50)</f>
        <v>222328748.03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2">
        <f t="shared" ca="1" si="7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2">
        <f t="shared" ca="1" si="7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2">
        <f t="shared" ca="1" si="7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5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G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2">
        <f t="shared" ca="1" si="5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2">
        <f t="shared" ca="1" si="5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2">
        <f t="shared" ca="1" si="5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2">
        <f t="shared" ref="H58" ca="1" si="9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2">
        <f t="shared" ref="H59:H72" ca="1" si="10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2">
        <f t="shared" ca="1" si="10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2">
        <f t="shared" ca="1" si="10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2">
        <f t="shared" ca="1" si="10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2">
        <f t="shared" ca="1" si="10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2">
        <f t="shared" ca="1" si="10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2">
        <f t="shared" ca="1" si="10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2">
        <f t="shared" ca="1" si="10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2">
        <f t="shared" ca="1" si="10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2">
        <f t="shared" ca="1" si="10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2">
        <f t="shared" ca="1" si="10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2">
        <f t="shared" ca="1" si="10"/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1">
        <f t="shared" ca="1" si="8"/>
        <v>0</v>
      </c>
      <c r="G71" s="21">
        <f t="shared" ca="1" si="8"/>
        <v>0</v>
      </c>
      <c r="H71" s="22">
        <f t="shared" ca="1" si="10"/>
        <v>0</v>
      </c>
    </row>
    <row r="72" spans="1:8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1">
        <f t="shared" ca="1" si="8"/>
        <v>0</v>
      </c>
      <c r="G72" s="21">
        <f t="shared" ca="1" si="8"/>
        <v>0</v>
      </c>
      <c r="H72" s="22">
        <f t="shared" ca="1" si="10"/>
        <v>0</v>
      </c>
    </row>
    <row r="73" spans="1:8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2964561071.632019</v>
      </c>
      <c r="E73" s="56">
        <f ca="1">SUMIF($C$7:$C$72,"HD",E$7:E$72)</f>
        <v>136911024.21117774</v>
      </c>
      <c r="F73" s="56">
        <f ca="1">SUMIF($C$7:$C$72,"HD",F$7:F$72)</f>
        <v>6003088800.1464844</v>
      </c>
      <c r="G73" s="56">
        <f ca="1">SUMIF($C$7:$C$72,"HD",G$7:G$72)</f>
        <v>7436892189.7345524</v>
      </c>
      <c r="H73" s="56">
        <f ca="1">SUMIF($C$7:$C$72,"HD",H$7:H$72)</f>
        <v>16541453085.724232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2964561071.632019</v>
      </c>
      <c r="E75" s="56">
        <f ca="1">E73+E74</f>
        <v>136911024.21117774</v>
      </c>
      <c r="F75" s="56">
        <f ca="1">F73+F74</f>
        <v>6003088800.1464844</v>
      </c>
      <c r="G75" s="56">
        <f ca="1">G73+G74</f>
        <v>7436892189.7345524</v>
      </c>
      <c r="H75" s="56">
        <f ca="1">H73+H74</f>
        <v>16541453085.724232</v>
      </c>
    </row>
  </sheetData>
  <mergeCells count="1">
    <mergeCell ref="E2:G2"/>
  </mergeCells>
  <dataValidations count="1">
    <dataValidation type="list" allowBlank="1" showInputMessage="1" showErrorMessage="1" sqref="B2" xr:uid="{2CD7C748-06A2-4796-B1E5-39536B8191C0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5E21-46DD-44AA-9959-26A0CD1DB128}">
  <dimension ref="A1:H7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315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790</v>
      </c>
      <c r="E5" s="10">
        <v>791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69" t="s">
        <v>315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2">
        <f t="shared" ca="1" si="1"/>
        <v>0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2">
        <f ca="1">+SUM(D23:E23)</f>
        <v>0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2">
        <f t="shared" ca="1" si="3"/>
        <v>0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2">
        <f t="shared" ca="1" si="3"/>
        <v>0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ref="F41" ca="1" si="5">+SUM(D41:E41)</f>
        <v>0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7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2879300183.3911452</v>
      </c>
      <c r="F54" s="22">
        <f t="shared" ca="1" si="6"/>
        <v>2879300183.3911452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27644.02</v>
      </c>
      <c r="F55" s="22">
        <f t="shared" ca="1" si="6"/>
        <v>27644.02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20049217.309999898</v>
      </c>
      <c r="F56" s="22">
        <f t="shared" ca="1" si="6"/>
        <v>20049217.309999898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1863623.8900000162</v>
      </c>
      <c r="F57" s="22">
        <f t="shared" ca="1" si="6"/>
        <v>1863623.8900000162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86435145.24000001</v>
      </c>
      <c r="F58" s="22">
        <f t="shared" ref="F58" ca="1" si="10">+SUM(D58:E58)</f>
        <v>86435145.24000001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10063439981.58</v>
      </c>
      <c r="F59" s="22">
        <f t="shared" ref="F59:F72" ca="1" si="11">+SUM(D59:E59)</f>
        <v>10063439981.58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-22582.080000000002</v>
      </c>
      <c r="F60" s="22">
        <f t="shared" ca="1" si="11"/>
        <v>-22582.080000000002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1009267740.4599986</v>
      </c>
      <c r="F61" s="22">
        <f t="shared" ca="1" si="11"/>
        <v>1009267740.4599986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16648851.399999999</v>
      </c>
      <c r="E62" s="21">
        <f t="shared" ca="1" si="9"/>
        <v>101051261.52999997</v>
      </c>
      <c r="F62" s="22">
        <f t="shared" ca="1" si="11"/>
        <v>117700112.92999998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3609037.919999999</v>
      </c>
      <c r="F63" s="22">
        <f t="shared" ca="1" si="11"/>
        <v>3609037.919999999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4770641669.3117065</v>
      </c>
      <c r="F64" s="22">
        <f t="shared" ca="1" si="11"/>
        <v>4770641669.3117065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30617783.539999999</v>
      </c>
      <c r="F65" s="22">
        <f t="shared" ca="1" si="11"/>
        <v>30617783.539999999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2900462.96</v>
      </c>
      <c r="F66" s="22">
        <f t="shared" ca="1" si="11"/>
        <v>2900462.96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234750151.42999998</v>
      </c>
      <c r="F67" s="22">
        <f t="shared" ca="1" si="11"/>
        <v>234750151.42999998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31181020.207332999</v>
      </c>
      <c r="F68" s="22">
        <f t="shared" ca="1" si="11"/>
        <v>31181020.207332999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119290822.39999996</v>
      </c>
      <c r="F69" s="22">
        <f t="shared" ca="1" si="11"/>
        <v>119290822.39999996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19159859.980004501</v>
      </c>
      <c r="F70" s="22">
        <f t="shared" ca="1" si="11"/>
        <v>19159859.980004501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69004395.129999995</v>
      </c>
      <c r="F71" s="22">
        <f t="shared" ca="1" si="11"/>
        <v>69004395.129999995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409674493.15999973</v>
      </c>
      <c r="F72" s="22">
        <f t="shared" ca="1" si="11"/>
        <v>409674493.15999973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  <c r="E73" s="56">
        <f ca="1">SUMIF($C$7:$C$72,"HD",E$7:E$72)</f>
        <v>0</v>
      </c>
      <c r="F73" s="56">
        <f ca="1">SUMIF($C$7:$C$72,"HD",F$7:F$72)</f>
        <v>0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16648851.399999999</v>
      </c>
      <c r="E74" s="56">
        <f ca="1">SUMIF($C$7:$C$72,"H",E$7:E$72)+SUMIF($C$7:$C$72,"E",E$7:E$72)</f>
        <v>19852241911.380188</v>
      </c>
      <c r="F74" s="56">
        <f ca="1">SUMIF($C$7:$C$72,"H",F$7:F$72)+SUMIF($C$7:$C$72,"E",F$7:F$72)</f>
        <v>19868890762.78019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16648851.399999999</v>
      </c>
      <c r="E75" s="56">
        <f ca="1">E73+E74</f>
        <v>19852241911.380188</v>
      </c>
      <c r="F75" s="56">
        <f ca="1">F73+F74</f>
        <v>19868890762.78019</v>
      </c>
    </row>
  </sheetData>
  <mergeCells count="1">
    <mergeCell ref="E2:G2"/>
  </mergeCells>
  <dataValidations count="1">
    <dataValidation type="list" allowBlank="1" showInputMessage="1" showErrorMessage="1" sqref="B2" xr:uid="{168A15FB-884B-4CF4-8E52-5256A313286B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EB0F-5EDB-413B-94FA-24A5ED040B23}">
  <dimension ref="A1:N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4" width="15.6640625" style="3" customWidth="1"/>
    <col min="15" max="15" width="4" style="3" customWidth="1"/>
    <col min="16" max="16384" width="9.109375" style="3"/>
  </cols>
  <sheetData>
    <row r="1" spans="1:14" ht="15" customHeight="1" x14ac:dyDescent="0.3">
      <c r="A1" s="1" t="s">
        <v>0</v>
      </c>
      <c r="B1" s="2"/>
      <c r="C1" s="2"/>
    </row>
    <row r="2" spans="1:14" ht="15" customHeight="1" x14ac:dyDescent="0.3">
      <c r="A2" s="1" t="s">
        <v>351</v>
      </c>
      <c r="B2" s="68" t="s">
        <v>8</v>
      </c>
      <c r="C2" s="2"/>
      <c r="E2" s="81" t="s">
        <v>1</v>
      </c>
      <c r="F2" s="82"/>
      <c r="G2" s="83"/>
      <c r="H2" s="5"/>
    </row>
    <row r="3" spans="1:14" ht="15" customHeight="1" x14ac:dyDescent="0.3">
      <c r="A3" s="4" t="s">
        <v>354</v>
      </c>
      <c r="B3" s="2"/>
      <c r="C3" s="2"/>
    </row>
    <row r="4" spans="1:14" ht="22.5" customHeight="1" x14ac:dyDescent="0.25"/>
    <row r="5" spans="1:14" ht="22.5" customHeight="1" x14ac:dyDescent="0.25">
      <c r="D5" s="10">
        <v>796</v>
      </c>
      <c r="E5" s="10">
        <v>797</v>
      </c>
      <c r="F5" s="10">
        <v>908</v>
      </c>
      <c r="G5" s="10">
        <v>909</v>
      </c>
      <c r="H5" s="10">
        <v>910</v>
      </c>
      <c r="I5" s="10">
        <v>91001</v>
      </c>
      <c r="J5" s="10">
        <v>91002</v>
      </c>
      <c r="K5" s="10">
        <v>911</v>
      </c>
      <c r="L5" s="10">
        <v>91101</v>
      </c>
      <c r="M5" s="10">
        <v>91102</v>
      </c>
      <c r="N5" s="69"/>
    </row>
    <row r="6" spans="1:14" ht="79.5" customHeight="1" x14ac:dyDescent="0.25">
      <c r="A6" s="63" t="s">
        <v>142</v>
      </c>
      <c r="B6" s="63" t="s">
        <v>143</v>
      </c>
      <c r="C6" s="63" t="s">
        <v>144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69" t="s">
        <v>319</v>
      </c>
    </row>
    <row r="7" spans="1:14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M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2">
        <f ca="1">+D7+E7</f>
        <v>0</v>
      </c>
    </row>
    <row r="8" spans="1:14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2">
        <f t="shared" ref="E8:E22" ca="1" si="4">F8+G8+H8+K8</f>
        <v>0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0</v>
      </c>
      <c r="I8" s="21">
        <f t="shared" ca="1" si="2"/>
        <v>0</v>
      </c>
      <c r="J8" s="21">
        <f t="shared" ca="1" si="2"/>
        <v>0</v>
      </c>
      <c r="K8" s="22">
        <f t="shared" ref="K8:K22" ca="1" si="6">+L8+M8</f>
        <v>0</v>
      </c>
      <c r="L8" s="21">
        <f t="shared" ca="1" si="3"/>
        <v>0</v>
      </c>
      <c r="M8" s="21">
        <f t="shared" ca="1" si="3"/>
        <v>0</v>
      </c>
      <c r="N8" s="22">
        <f t="shared" ref="N8:N22" ca="1" si="7">+D8+E8</f>
        <v>0</v>
      </c>
    </row>
    <row r="9" spans="1:14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2">
        <f t="shared" ca="1" si="4"/>
        <v>0</v>
      </c>
      <c r="F9" s="21">
        <f t="shared" ca="1" si="1"/>
        <v>0</v>
      </c>
      <c r="G9" s="21">
        <f t="shared" ca="1" si="1"/>
        <v>0</v>
      </c>
      <c r="H9" s="22">
        <f t="shared" ca="1" si="5"/>
        <v>0</v>
      </c>
      <c r="I9" s="21">
        <f t="shared" ca="1" si="2"/>
        <v>0</v>
      </c>
      <c r="J9" s="21">
        <f t="shared" ca="1" si="2"/>
        <v>0</v>
      </c>
      <c r="K9" s="22">
        <f t="shared" ca="1" si="6"/>
        <v>0</v>
      </c>
      <c r="L9" s="21">
        <f t="shared" ca="1" si="3"/>
        <v>0</v>
      </c>
      <c r="M9" s="21">
        <f t="shared" ca="1" si="3"/>
        <v>0</v>
      </c>
      <c r="N9" s="22">
        <f t="shared" ca="1" si="7"/>
        <v>0</v>
      </c>
    </row>
    <row r="10" spans="1:14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2">
        <f t="shared" ca="1" si="4"/>
        <v>0</v>
      </c>
      <c r="F10" s="21">
        <f t="shared" ca="1" si="1"/>
        <v>0</v>
      </c>
      <c r="G10" s="21">
        <f t="shared" ca="1" si="1"/>
        <v>0</v>
      </c>
      <c r="H10" s="22">
        <f t="shared" ca="1" si="5"/>
        <v>0</v>
      </c>
      <c r="I10" s="21">
        <f t="shared" ca="1" si="2"/>
        <v>0</v>
      </c>
      <c r="J10" s="21">
        <f t="shared" ca="1" si="2"/>
        <v>0</v>
      </c>
      <c r="K10" s="22">
        <f t="shared" ca="1" si="6"/>
        <v>0</v>
      </c>
      <c r="L10" s="21">
        <f t="shared" ca="1" si="3"/>
        <v>0</v>
      </c>
      <c r="M10" s="21">
        <f t="shared" ca="1" si="3"/>
        <v>0</v>
      </c>
      <c r="N10" s="22">
        <f t="shared" ca="1" si="7"/>
        <v>0</v>
      </c>
    </row>
    <row r="11" spans="1:14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2">
        <f t="shared" ca="1" si="4"/>
        <v>0</v>
      </c>
      <c r="F11" s="21">
        <f t="shared" ca="1" si="1"/>
        <v>0</v>
      </c>
      <c r="G11" s="21">
        <f t="shared" ca="1" si="1"/>
        <v>0</v>
      </c>
      <c r="H11" s="22">
        <f t="shared" ca="1" si="5"/>
        <v>0</v>
      </c>
      <c r="I11" s="21">
        <f t="shared" ca="1" si="2"/>
        <v>0</v>
      </c>
      <c r="J11" s="21">
        <f t="shared" ca="1" si="2"/>
        <v>0</v>
      </c>
      <c r="K11" s="22">
        <f t="shared" ca="1" si="6"/>
        <v>0</v>
      </c>
      <c r="L11" s="21">
        <f t="shared" ca="1" si="3"/>
        <v>0</v>
      </c>
      <c r="M11" s="21">
        <f t="shared" ca="1" si="3"/>
        <v>0</v>
      </c>
      <c r="N11" s="22">
        <f t="shared" ca="1" si="7"/>
        <v>0</v>
      </c>
    </row>
    <row r="12" spans="1:14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2">
        <f t="shared" ca="1" si="7"/>
        <v>0</v>
      </c>
    </row>
    <row r="13" spans="1:14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2">
        <f t="shared" ca="1" si="4"/>
        <v>0</v>
      </c>
      <c r="F13" s="21">
        <f t="shared" ca="1" si="1"/>
        <v>0</v>
      </c>
      <c r="G13" s="21">
        <f t="shared" ca="1" si="1"/>
        <v>0</v>
      </c>
      <c r="H13" s="22">
        <f t="shared" ca="1" si="5"/>
        <v>0</v>
      </c>
      <c r="I13" s="21">
        <f t="shared" ca="1" si="2"/>
        <v>0</v>
      </c>
      <c r="J13" s="21">
        <f t="shared" ca="1" si="2"/>
        <v>0</v>
      </c>
      <c r="K13" s="22">
        <f t="shared" ca="1" si="6"/>
        <v>0</v>
      </c>
      <c r="L13" s="21">
        <f t="shared" ca="1" si="3"/>
        <v>0</v>
      </c>
      <c r="M13" s="21">
        <f t="shared" ca="1" si="3"/>
        <v>0</v>
      </c>
      <c r="N13" s="22">
        <f t="shared" ca="1" si="7"/>
        <v>0</v>
      </c>
    </row>
    <row r="14" spans="1:14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2">
        <f t="shared" ca="1" si="4"/>
        <v>0</v>
      </c>
      <c r="F14" s="21">
        <f t="shared" ca="1" si="1"/>
        <v>0</v>
      </c>
      <c r="G14" s="21">
        <f t="shared" ca="1" si="1"/>
        <v>0</v>
      </c>
      <c r="H14" s="22">
        <f t="shared" ca="1" si="5"/>
        <v>0</v>
      </c>
      <c r="I14" s="21">
        <f t="shared" ca="1" si="2"/>
        <v>0</v>
      </c>
      <c r="J14" s="21">
        <f t="shared" ca="1" si="2"/>
        <v>0</v>
      </c>
      <c r="K14" s="22">
        <f t="shared" ca="1" si="6"/>
        <v>0</v>
      </c>
      <c r="L14" s="21">
        <f t="shared" ca="1" si="3"/>
        <v>0</v>
      </c>
      <c r="M14" s="21">
        <f t="shared" ca="1" si="3"/>
        <v>0</v>
      </c>
      <c r="N14" s="22">
        <f t="shared" ca="1" si="7"/>
        <v>0</v>
      </c>
    </row>
    <row r="15" spans="1:14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2">
        <f t="shared" ca="1" si="7"/>
        <v>0</v>
      </c>
    </row>
    <row r="16" spans="1:14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2">
        <f t="shared" ca="1" si="7"/>
        <v>0</v>
      </c>
    </row>
    <row r="17" spans="1:1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2">
        <f t="shared" ca="1" si="7"/>
        <v>0</v>
      </c>
    </row>
    <row r="18" spans="1:1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2">
        <f t="shared" ca="1" si="7"/>
        <v>0</v>
      </c>
    </row>
    <row r="19" spans="1:1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2">
        <f t="shared" ca="1" si="7"/>
        <v>0</v>
      </c>
    </row>
    <row r="20" spans="1:1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2">
        <f t="shared" ca="1" si="4"/>
        <v>0</v>
      </c>
      <c r="F20" s="21">
        <f t="shared" ca="1" si="1"/>
        <v>0</v>
      </c>
      <c r="G20" s="21">
        <f t="shared" ca="1" si="1"/>
        <v>0</v>
      </c>
      <c r="H20" s="22">
        <f t="shared" ca="1" si="5"/>
        <v>0</v>
      </c>
      <c r="I20" s="21">
        <f t="shared" ca="1" si="2"/>
        <v>0</v>
      </c>
      <c r="J20" s="21">
        <f t="shared" ca="1" si="2"/>
        <v>0</v>
      </c>
      <c r="K20" s="22">
        <f t="shared" ca="1" si="6"/>
        <v>0</v>
      </c>
      <c r="L20" s="21">
        <f t="shared" ca="1" si="3"/>
        <v>0</v>
      </c>
      <c r="M20" s="21">
        <f t="shared" ca="1" si="3"/>
        <v>0</v>
      </c>
      <c r="N20" s="22">
        <f t="shared" ca="1" si="7"/>
        <v>0</v>
      </c>
    </row>
    <row r="21" spans="1:1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2">
        <f t="shared" ca="1" si="4"/>
        <v>0</v>
      </c>
      <c r="F21" s="21">
        <f t="shared" ca="1" si="1"/>
        <v>0</v>
      </c>
      <c r="G21" s="21">
        <f t="shared" ca="1" si="1"/>
        <v>0</v>
      </c>
      <c r="H21" s="22">
        <f t="shared" ca="1" si="5"/>
        <v>0</v>
      </c>
      <c r="I21" s="21">
        <f t="shared" ca="1" si="2"/>
        <v>0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2">
        <f t="shared" ca="1" si="7"/>
        <v>0</v>
      </c>
    </row>
    <row r="22" spans="1:1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2">
        <f t="shared" ca="1" si="4"/>
        <v>0</v>
      </c>
      <c r="F22" s="21">
        <f t="shared" ca="1" si="1"/>
        <v>0</v>
      </c>
      <c r="G22" s="21">
        <f t="shared" ca="1" si="1"/>
        <v>0</v>
      </c>
      <c r="H22" s="22">
        <f t="shared" ca="1" si="5"/>
        <v>0</v>
      </c>
      <c r="I22" s="21">
        <f t="shared" ca="1" si="2"/>
        <v>0</v>
      </c>
      <c r="J22" s="21">
        <f t="shared" ca="1" si="2"/>
        <v>0</v>
      </c>
      <c r="K22" s="22">
        <f t="shared" ca="1" si="6"/>
        <v>0</v>
      </c>
      <c r="L22" s="21">
        <f t="shared" ca="1" si="3"/>
        <v>0</v>
      </c>
      <c r="M22" s="21">
        <f t="shared" ca="1" si="3"/>
        <v>0</v>
      </c>
      <c r="N22" s="22">
        <f t="shared" ca="1" si="7"/>
        <v>0</v>
      </c>
    </row>
    <row r="23" spans="1:1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  <c r="E23" s="22">
        <f ca="1">F23+G23+H23+K23</f>
        <v>0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0</v>
      </c>
      <c r="I23" s="21">
        <f t="shared" ref="I23:J38" ca="1" si="9">IFERROR(INDIRECT("'"&amp;$B$2&amp;"'!"&amp;ADDRESS(MATCH($B23,INDIRECT("'"&amp;$B$2&amp;"'!$B$1:$B$1095"),0),MATCH(I$5,INDIRECT("'"&amp;$B$2&amp;"'!5:5"),0))),0)</f>
        <v>0</v>
      </c>
      <c r="J23" s="21">
        <f t="shared" ca="1" si="9"/>
        <v>0</v>
      </c>
      <c r="K23" s="22">
        <f ca="1">+L23+M23</f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ca="1">+D23+E23</f>
        <v>0</v>
      </c>
    </row>
    <row r="24" spans="1:1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  <c r="E24" s="22">
        <f ca="1">F24+G24+H24+K24</f>
        <v>0</v>
      </c>
      <c r="F24" s="21">
        <f t="shared" ca="1" si="8"/>
        <v>0</v>
      </c>
      <c r="G24" s="21">
        <f t="shared" ca="1" si="8"/>
        <v>0</v>
      </c>
      <c r="H24" s="22">
        <f ca="1">+I24+J24</f>
        <v>0</v>
      </c>
      <c r="I24" s="21">
        <f t="shared" ca="1" si="9"/>
        <v>0</v>
      </c>
      <c r="J24" s="21">
        <f t="shared" ca="1" si="9"/>
        <v>0</v>
      </c>
      <c r="K24" s="22">
        <f ca="1">+L24+M24</f>
        <v>0</v>
      </c>
      <c r="L24" s="21">
        <f t="shared" ca="1" si="10"/>
        <v>0</v>
      </c>
      <c r="M24" s="21">
        <f t="shared" ca="1" si="10"/>
        <v>0</v>
      </c>
      <c r="N24" s="22">
        <f ca="1">+D24+E24</f>
        <v>0</v>
      </c>
    </row>
    <row r="25" spans="1:1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  <c r="E25" s="22">
        <f t="shared" ref="E25:E72" ca="1" si="11">F25+G25+H25+K25</f>
        <v>0</v>
      </c>
      <c r="F25" s="21">
        <f t="shared" ca="1" si="8"/>
        <v>0</v>
      </c>
      <c r="G25" s="21">
        <f t="shared" ca="1" si="8"/>
        <v>0</v>
      </c>
      <c r="H25" s="22">
        <f t="shared" ref="H25:H72" ca="1" si="12">+I25+J25</f>
        <v>0</v>
      </c>
      <c r="I25" s="21">
        <f t="shared" ca="1" si="9"/>
        <v>0</v>
      </c>
      <c r="J25" s="21">
        <f t="shared" ca="1" si="9"/>
        <v>0</v>
      </c>
      <c r="K25" s="22">
        <f t="shared" ref="K25:K72" ca="1" si="13">+L25+M25</f>
        <v>0</v>
      </c>
      <c r="L25" s="21">
        <f t="shared" ca="1" si="10"/>
        <v>0</v>
      </c>
      <c r="M25" s="21">
        <f t="shared" ca="1" si="10"/>
        <v>0</v>
      </c>
      <c r="N25" s="22">
        <f t="shared" ref="N25:N72" ca="1" si="14">+D25+E25</f>
        <v>0</v>
      </c>
    </row>
    <row r="26" spans="1:1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  <c r="E26" s="22">
        <f t="shared" ca="1" si="11"/>
        <v>0</v>
      </c>
      <c r="F26" s="21">
        <f t="shared" ca="1" si="8"/>
        <v>0</v>
      </c>
      <c r="G26" s="21">
        <f t="shared" ca="1" si="8"/>
        <v>0</v>
      </c>
      <c r="H26" s="22">
        <f t="shared" ca="1" si="12"/>
        <v>0</v>
      </c>
      <c r="I26" s="21">
        <f t="shared" ca="1" si="9"/>
        <v>0</v>
      </c>
      <c r="J26" s="21">
        <f t="shared" ca="1" si="9"/>
        <v>0</v>
      </c>
      <c r="K26" s="22">
        <f t="shared" ca="1" si="13"/>
        <v>0</v>
      </c>
      <c r="L26" s="21">
        <f t="shared" ca="1" si="10"/>
        <v>0</v>
      </c>
      <c r="M26" s="21">
        <f t="shared" ca="1" si="10"/>
        <v>0</v>
      </c>
      <c r="N26" s="22">
        <f t="shared" ca="1" si="14"/>
        <v>0</v>
      </c>
    </row>
    <row r="27" spans="1:1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  <c r="E27" s="22">
        <f t="shared" ca="1" si="11"/>
        <v>0</v>
      </c>
      <c r="F27" s="21">
        <f t="shared" ca="1" si="8"/>
        <v>0</v>
      </c>
      <c r="G27" s="21">
        <f t="shared" ca="1" si="8"/>
        <v>0</v>
      </c>
      <c r="H27" s="22">
        <f t="shared" ca="1" si="12"/>
        <v>0</v>
      </c>
      <c r="I27" s="21">
        <f t="shared" ca="1" si="9"/>
        <v>0</v>
      </c>
      <c r="J27" s="21">
        <f t="shared" ca="1" si="9"/>
        <v>0</v>
      </c>
      <c r="K27" s="22">
        <f t="shared" ca="1" si="13"/>
        <v>0</v>
      </c>
      <c r="L27" s="21">
        <f t="shared" ca="1" si="10"/>
        <v>0</v>
      </c>
      <c r="M27" s="21">
        <f t="shared" ca="1" si="10"/>
        <v>0</v>
      </c>
      <c r="N27" s="22">
        <f t="shared" ca="1" si="14"/>
        <v>0</v>
      </c>
    </row>
    <row r="28" spans="1:1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2">
        <f t="shared" ca="1" si="14"/>
        <v>0</v>
      </c>
    </row>
    <row r="29" spans="1:1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  <c r="E29" s="22">
        <f t="shared" ca="1" si="11"/>
        <v>0</v>
      </c>
      <c r="F29" s="21">
        <f t="shared" ca="1" si="8"/>
        <v>0</v>
      </c>
      <c r="G29" s="21">
        <f t="shared" ca="1" si="8"/>
        <v>0</v>
      </c>
      <c r="H29" s="22">
        <f t="shared" ca="1" si="12"/>
        <v>0</v>
      </c>
      <c r="I29" s="21">
        <f t="shared" ca="1" si="9"/>
        <v>0</v>
      </c>
      <c r="J29" s="21">
        <f t="shared" ca="1" si="9"/>
        <v>0</v>
      </c>
      <c r="K29" s="22">
        <f t="shared" ca="1" si="13"/>
        <v>0</v>
      </c>
      <c r="L29" s="21">
        <f t="shared" ca="1" si="10"/>
        <v>0</v>
      </c>
      <c r="M29" s="21">
        <f t="shared" ca="1" si="10"/>
        <v>0</v>
      </c>
      <c r="N29" s="22">
        <f t="shared" ca="1" si="14"/>
        <v>0</v>
      </c>
    </row>
    <row r="30" spans="1:1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  <c r="E30" s="22">
        <f t="shared" ca="1" si="11"/>
        <v>0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0</v>
      </c>
      <c r="L30" s="21">
        <f t="shared" ca="1" si="10"/>
        <v>0</v>
      </c>
      <c r="M30" s="21">
        <f t="shared" ca="1" si="10"/>
        <v>0</v>
      </c>
      <c r="N30" s="22">
        <f t="shared" ca="1" si="14"/>
        <v>0</v>
      </c>
    </row>
    <row r="31" spans="1:1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  <c r="E31" s="22">
        <f t="shared" ca="1" si="11"/>
        <v>0</v>
      </c>
      <c r="F31" s="21">
        <f t="shared" ca="1" si="8"/>
        <v>0</v>
      </c>
      <c r="G31" s="21">
        <f t="shared" ca="1" si="8"/>
        <v>0</v>
      </c>
      <c r="H31" s="22">
        <f t="shared" ca="1" si="12"/>
        <v>0</v>
      </c>
      <c r="I31" s="21">
        <f t="shared" ca="1" si="9"/>
        <v>0</v>
      </c>
      <c r="J31" s="21">
        <f t="shared" ca="1" si="9"/>
        <v>0</v>
      </c>
      <c r="K31" s="22">
        <f t="shared" ca="1" si="13"/>
        <v>0</v>
      </c>
      <c r="L31" s="21">
        <f t="shared" ca="1" si="10"/>
        <v>0</v>
      </c>
      <c r="M31" s="21">
        <f t="shared" ca="1" si="10"/>
        <v>0</v>
      </c>
      <c r="N31" s="22">
        <f t="shared" ca="1" si="14"/>
        <v>0</v>
      </c>
    </row>
    <row r="32" spans="1:1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  <c r="E32" s="22">
        <f t="shared" ca="1" si="11"/>
        <v>0</v>
      </c>
      <c r="F32" s="21">
        <f t="shared" ca="1" si="8"/>
        <v>0</v>
      </c>
      <c r="G32" s="21">
        <f t="shared" ca="1" si="8"/>
        <v>0</v>
      </c>
      <c r="H32" s="22">
        <f t="shared" ca="1" si="12"/>
        <v>0</v>
      </c>
      <c r="I32" s="21">
        <f t="shared" ca="1" si="9"/>
        <v>0</v>
      </c>
      <c r="J32" s="21">
        <f t="shared" ca="1" si="9"/>
        <v>0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2">
        <f t="shared" ca="1" si="14"/>
        <v>0</v>
      </c>
    </row>
    <row r="33" spans="1:1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2">
        <f t="shared" ca="1" si="14"/>
        <v>0</v>
      </c>
    </row>
    <row r="34" spans="1:1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  <c r="E34" s="22">
        <f t="shared" ca="1" si="11"/>
        <v>0</v>
      </c>
      <c r="F34" s="21">
        <f t="shared" ca="1" si="8"/>
        <v>0</v>
      </c>
      <c r="G34" s="21">
        <f t="shared" ca="1" si="8"/>
        <v>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2">
        <f t="shared" ca="1" si="14"/>
        <v>0</v>
      </c>
    </row>
    <row r="35" spans="1:1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  <c r="E35" s="22">
        <f t="shared" ca="1" si="11"/>
        <v>0</v>
      </c>
      <c r="F35" s="21">
        <f t="shared" ca="1" si="8"/>
        <v>0</v>
      </c>
      <c r="G35" s="21">
        <f t="shared" ca="1" si="8"/>
        <v>0</v>
      </c>
      <c r="H35" s="22">
        <f t="shared" ca="1" si="12"/>
        <v>0</v>
      </c>
      <c r="I35" s="21">
        <f t="shared" ca="1" si="9"/>
        <v>0</v>
      </c>
      <c r="J35" s="21">
        <f t="shared" ca="1" si="9"/>
        <v>0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2">
        <f t="shared" ca="1" si="14"/>
        <v>0</v>
      </c>
    </row>
    <row r="36" spans="1:1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2">
        <f t="shared" ca="1" si="14"/>
        <v>0</v>
      </c>
    </row>
    <row r="37" spans="1:1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  <c r="E37" s="22">
        <f t="shared" ca="1" si="11"/>
        <v>0</v>
      </c>
      <c r="F37" s="21">
        <f t="shared" ca="1" si="8"/>
        <v>0</v>
      </c>
      <c r="G37" s="21">
        <f t="shared" ca="1" si="8"/>
        <v>0</v>
      </c>
      <c r="H37" s="22">
        <f t="shared" ca="1" si="12"/>
        <v>0</v>
      </c>
      <c r="I37" s="21">
        <f t="shared" ca="1" si="9"/>
        <v>0</v>
      </c>
      <c r="J37" s="21">
        <f t="shared" ca="1" si="9"/>
        <v>0</v>
      </c>
      <c r="K37" s="22">
        <f t="shared" ca="1" si="13"/>
        <v>0</v>
      </c>
      <c r="L37" s="21">
        <f t="shared" ca="1" si="10"/>
        <v>0</v>
      </c>
      <c r="M37" s="21">
        <f t="shared" ca="1" si="10"/>
        <v>0</v>
      </c>
      <c r="N37" s="22">
        <f t="shared" ca="1" si="14"/>
        <v>0</v>
      </c>
    </row>
    <row r="38" spans="1:1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  <c r="E38" s="22">
        <f t="shared" ca="1" si="11"/>
        <v>0</v>
      </c>
      <c r="F38" s="21">
        <f t="shared" ca="1" si="8"/>
        <v>0</v>
      </c>
      <c r="G38" s="21">
        <f t="shared" ca="1" si="8"/>
        <v>0</v>
      </c>
      <c r="H38" s="22">
        <f t="shared" ca="1" si="12"/>
        <v>0</v>
      </c>
      <c r="I38" s="21">
        <f t="shared" ca="1" si="9"/>
        <v>0</v>
      </c>
      <c r="J38" s="21">
        <f t="shared" ca="1" si="9"/>
        <v>0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2">
        <f t="shared" ca="1" si="14"/>
        <v>0</v>
      </c>
    </row>
    <row r="39" spans="1:1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M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2">
        <f t="shared" ca="1" si="14"/>
        <v>0</v>
      </c>
    </row>
    <row r="40" spans="1:1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2">
        <f t="shared" ca="1" si="14"/>
        <v>0</v>
      </c>
    </row>
    <row r="41" spans="1:1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  <c r="E41" s="22">
        <f t="shared" ca="1" si="11"/>
        <v>0</v>
      </c>
      <c r="F41" s="21">
        <f t="shared" ca="1" si="15"/>
        <v>0</v>
      </c>
      <c r="G41" s="21">
        <f t="shared" ca="1" si="15"/>
        <v>0</v>
      </c>
      <c r="H41" s="22">
        <f t="shared" ca="1" si="12"/>
        <v>0</v>
      </c>
      <c r="I41" s="21">
        <f t="shared" ca="1" si="16"/>
        <v>0</v>
      </c>
      <c r="J41" s="21">
        <f t="shared" ca="1" si="16"/>
        <v>0</v>
      </c>
      <c r="K41" s="22">
        <f t="shared" ca="1" si="13"/>
        <v>0</v>
      </c>
      <c r="L41" s="21">
        <f t="shared" ca="1" si="17"/>
        <v>0</v>
      </c>
      <c r="M41" s="21">
        <f t="shared" ca="1" si="17"/>
        <v>0</v>
      </c>
      <c r="N41" s="22">
        <f t="shared" ca="1" si="14"/>
        <v>0</v>
      </c>
    </row>
    <row r="42" spans="1:1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  <c r="E42" s="22">
        <f t="shared" ca="1" si="11"/>
        <v>0</v>
      </c>
      <c r="F42" s="21">
        <f t="shared" ca="1" si="15"/>
        <v>0</v>
      </c>
      <c r="G42" s="21">
        <f t="shared" ca="1" si="15"/>
        <v>0</v>
      </c>
      <c r="H42" s="22">
        <f t="shared" ca="1" si="12"/>
        <v>0</v>
      </c>
      <c r="I42" s="21">
        <f t="shared" ca="1" si="16"/>
        <v>0</v>
      </c>
      <c r="J42" s="21">
        <f t="shared" ca="1" si="16"/>
        <v>0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2">
        <f t="shared" ca="1" si="14"/>
        <v>0</v>
      </c>
    </row>
    <row r="43" spans="1:1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2">
        <f t="shared" ca="1" si="11"/>
        <v>0</v>
      </c>
      <c r="F43" s="21">
        <f t="shared" ca="1" si="15"/>
        <v>0</v>
      </c>
      <c r="G43" s="21">
        <f t="shared" ca="1" si="15"/>
        <v>0</v>
      </c>
      <c r="H43" s="22">
        <f t="shared" ca="1" si="12"/>
        <v>0</v>
      </c>
      <c r="I43" s="21">
        <f t="shared" ca="1" si="16"/>
        <v>0</v>
      </c>
      <c r="J43" s="21">
        <f t="shared" ca="1" si="16"/>
        <v>0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2">
        <f t="shared" ca="1" si="14"/>
        <v>0</v>
      </c>
    </row>
    <row r="44" spans="1:1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2">
        <f t="shared" ca="1" si="11"/>
        <v>0</v>
      </c>
      <c r="F44" s="21">
        <f t="shared" ca="1" si="15"/>
        <v>0</v>
      </c>
      <c r="G44" s="21">
        <f t="shared" ca="1" si="15"/>
        <v>0</v>
      </c>
      <c r="H44" s="22">
        <f t="shared" ca="1" si="12"/>
        <v>0</v>
      </c>
      <c r="I44" s="21">
        <f t="shared" ca="1" si="16"/>
        <v>0</v>
      </c>
      <c r="J44" s="21">
        <f t="shared" ca="1" si="16"/>
        <v>0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2">
        <f t="shared" ca="1" si="14"/>
        <v>0</v>
      </c>
    </row>
    <row r="45" spans="1:1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2">
        <f t="shared" ca="1" si="14"/>
        <v>0</v>
      </c>
    </row>
    <row r="46" spans="1:1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2">
        <f t="shared" ca="1" si="14"/>
        <v>0</v>
      </c>
    </row>
    <row r="47" spans="1:1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2">
        <f t="shared" ca="1" si="14"/>
        <v>0</v>
      </c>
    </row>
    <row r="48" spans="1:1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2">
        <f t="shared" ca="1" si="14"/>
        <v>0</v>
      </c>
    </row>
    <row r="49" spans="1:1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2">
        <f t="shared" ca="1" si="11"/>
        <v>0</v>
      </c>
      <c r="F49" s="21">
        <f t="shared" ca="1" si="15"/>
        <v>0</v>
      </c>
      <c r="G49" s="21">
        <f t="shared" ca="1" si="15"/>
        <v>0</v>
      </c>
      <c r="H49" s="22">
        <f t="shared" ca="1" si="12"/>
        <v>0</v>
      </c>
      <c r="I49" s="21">
        <f t="shared" ca="1" si="16"/>
        <v>0</v>
      </c>
      <c r="J49" s="21">
        <f t="shared" ca="1" si="16"/>
        <v>0</v>
      </c>
      <c r="K49" s="22">
        <f t="shared" ca="1" si="13"/>
        <v>0</v>
      </c>
      <c r="L49" s="21">
        <f t="shared" ca="1" si="17"/>
        <v>0</v>
      </c>
      <c r="M49" s="21">
        <f t="shared" ca="1" si="17"/>
        <v>0</v>
      </c>
      <c r="N49" s="22">
        <f t="shared" ca="1" si="14"/>
        <v>0</v>
      </c>
    </row>
    <row r="50" spans="1:1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2">
        <f t="shared" ca="1" si="14"/>
        <v>0</v>
      </c>
    </row>
    <row r="51" spans="1:1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2">
        <f t="shared" ca="1" si="14"/>
        <v>0</v>
      </c>
    </row>
    <row r="52" spans="1:1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2">
        <f t="shared" ca="1" si="11"/>
        <v>0</v>
      </c>
      <c r="F52" s="21">
        <f t="shared" ca="1" si="15"/>
        <v>0</v>
      </c>
      <c r="G52" s="21">
        <f t="shared" ca="1" si="15"/>
        <v>0</v>
      </c>
      <c r="H52" s="22">
        <f t="shared" ca="1" si="12"/>
        <v>0</v>
      </c>
      <c r="I52" s="21">
        <f t="shared" ca="1" si="16"/>
        <v>0</v>
      </c>
      <c r="J52" s="21">
        <f t="shared" ca="1" si="16"/>
        <v>0</v>
      </c>
      <c r="K52" s="22">
        <f t="shared" ca="1" si="13"/>
        <v>0</v>
      </c>
      <c r="L52" s="21">
        <f t="shared" ca="1" si="17"/>
        <v>0</v>
      </c>
      <c r="M52" s="21">
        <f t="shared" ca="1" si="17"/>
        <v>0</v>
      </c>
      <c r="N52" s="22">
        <f t="shared" ca="1" si="14"/>
        <v>0</v>
      </c>
    </row>
    <row r="53" spans="1:1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2">
        <f t="shared" ca="1" si="11"/>
        <v>0</v>
      </c>
      <c r="F53" s="21">
        <f t="shared" ca="1" si="15"/>
        <v>0</v>
      </c>
      <c r="G53" s="21">
        <f t="shared" ca="1" si="15"/>
        <v>0</v>
      </c>
      <c r="H53" s="22">
        <f t="shared" ca="1" si="12"/>
        <v>0</v>
      </c>
      <c r="I53" s="21">
        <f t="shared" ca="1" si="16"/>
        <v>0</v>
      </c>
      <c r="J53" s="21">
        <f t="shared" ca="1" si="16"/>
        <v>0</v>
      </c>
      <c r="K53" s="22">
        <f t="shared" ca="1" si="13"/>
        <v>0</v>
      </c>
      <c r="L53" s="21">
        <f t="shared" ca="1" si="17"/>
        <v>0</v>
      </c>
      <c r="M53" s="21">
        <f t="shared" ca="1" si="17"/>
        <v>0</v>
      </c>
      <c r="N53" s="22">
        <f t="shared" ca="1" si="14"/>
        <v>0</v>
      </c>
    </row>
    <row r="54" spans="1:1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2">
        <f t="shared" ca="1" si="14"/>
        <v>0</v>
      </c>
    </row>
    <row r="55" spans="1:1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2">
        <f t="shared" ca="1" si="11"/>
        <v>0</v>
      </c>
      <c r="F55" s="21">
        <f t="shared" ref="F55:G72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0</v>
      </c>
      <c r="H55" s="22">
        <f t="shared" ca="1" si="12"/>
        <v>0</v>
      </c>
      <c r="I55" s="21">
        <f t="shared" ref="I55:J72" ca="1" si="19">IFERROR(INDIRECT("'"&amp;$B$2&amp;"'!"&amp;ADDRESS(MATCH($B55,INDIRECT("'"&amp;$B$2&amp;"'!$B$1:$B$1095"),0),MATCH(I$5,INDIRECT("'"&amp;$B$2&amp;"'!5:5"),0))),0)</f>
        <v>0</v>
      </c>
      <c r="J55" s="21">
        <f t="shared" ca="1" si="19"/>
        <v>0</v>
      </c>
      <c r="K55" s="22">
        <f t="shared" ca="1" si="13"/>
        <v>0</v>
      </c>
      <c r="L55" s="21">
        <f t="shared" ref="L55:M72" ca="1" si="20">IFERROR(INDIRECT("'"&amp;$B$2&amp;"'!"&amp;ADDRESS(MATCH($B55,INDIRECT("'"&amp;$B$2&amp;"'!$B$1:$B$1095"),0),MATCH(L$5,INDIRECT("'"&amp;$B$2&amp;"'!5:5"),0))),0)</f>
        <v>0</v>
      </c>
      <c r="M55" s="21">
        <f t="shared" ca="1" si="20"/>
        <v>0</v>
      </c>
      <c r="N55" s="22">
        <f t="shared" ca="1" si="14"/>
        <v>0</v>
      </c>
    </row>
    <row r="56" spans="1:1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2">
        <f t="shared" ca="1" si="11"/>
        <v>0</v>
      </c>
      <c r="F56" s="21">
        <f t="shared" ca="1" si="18"/>
        <v>0</v>
      </c>
      <c r="G56" s="21">
        <f t="shared" ca="1" si="18"/>
        <v>0</v>
      </c>
      <c r="H56" s="22">
        <f t="shared" ca="1" si="12"/>
        <v>0</v>
      </c>
      <c r="I56" s="21">
        <f t="shared" ca="1" si="19"/>
        <v>0</v>
      </c>
      <c r="J56" s="21">
        <f t="shared" ca="1" si="19"/>
        <v>0</v>
      </c>
      <c r="K56" s="22">
        <f t="shared" ca="1" si="13"/>
        <v>0</v>
      </c>
      <c r="L56" s="21">
        <f t="shared" ca="1" si="20"/>
        <v>0</v>
      </c>
      <c r="M56" s="21">
        <f t="shared" ca="1" si="20"/>
        <v>0</v>
      </c>
      <c r="N56" s="22">
        <f t="shared" ca="1" si="14"/>
        <v>0</v>
      </c>
    </row>
    <row r="57" spans="1:1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2">
        <f t="shared" ca="1" si="14"/>
        <v>0</v>
      </c>
    </row>
    <row r="58" spans="1:1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2">
        <f t="shared" ca="1" si="11"/>
        <v>0</v>
      </c>
      <c r="F58" s="21">
        <f t="shared" ca="1" si="18"/>
        <v>0</v>
      </c>
      <c r="G58" s="21">
        <f t="shared" ca="1" si="18"/>
        <v>0</v>
      </c>
      <c r="H58" s="22">
        <f t="shared" ca="1" si="12"/>
        <v>0</v>
      </c>
      <c r="I58" s="21">
        <f t="shared" ca="1" si="19"/>
        <v>0</v>
      </c>
      <c r="J58" s="21">
        <f t="shared" ca="1" si="19"/>
        <v>0</v>
      </c>
      <c r="K58" s="22">
        <f t="shared" ca="1" si="13"/>
        <v>0</v>
      </c>
      <c r="L58" s="21">
        <f t="shared" ca="1" si="20"/>
        <v>0</v>
      </c>
      <c r="M58" s="21">
        <f t="shared" ca="1" si="20"/>
        <v>0</v>
      </c>
      <c r="N58" s="22">
        <f t="shared" ca="1" si="14"/>
        <v>0</v>
      </c>
    </row>
    <row r="59" spans="1:1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2">
        <f t="shared" ca="1" si="11"/>
        <v>0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0</v>
      </c>
      <c r="L59" s="21">
        <f t="shared" ca="1" si="20"/>
        <v>0</v>
      </c>
      <c r="M59" s="21">
        <f t="shared" ca="1" si="20"/>
        <v>0</v>
      </c>
      <c r="N59" s="22">
        <f t="shared" ca="1" si="14"/>
        <v>0</v>
      </c>
    </row>
    <row r="60" spans="1:1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2">
        <f t="shared" ca="1" si="14"/>
        <v>0</v>
      </c>
    </row>
    <row r="61" spans="1:1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2">
        <f t="shared" ca="1" si="14"/>
        <v>0</v>
      </c>
    </row>
    <row r="62" spans="1:1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2">
        <f t="shared" ca="1" si="14"/>
        <v>0</v>
      </c>
    </row>
    <row r="63" spans="1:1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2">
        <f t="shared" ca="1" si="14"/>
        <v>0</v>
      </c>
    </row>
    <row r="64" spans="1:1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2">
        <f t="shared" ca="1" si="11"/>
        <v>0</v>
      </c>
      <c r="F64" s="21">
        <f t="shared" ca="1" si="18"/>
        <v>0</v>
      </c>
      <c r="G64" s="21">
        <f t="shared" ca="1" si="18"/>
        <v>0</v>
      </c>
      <c r="H64" s="22">
        <f t="shared" ca="1" si="12"/>
        <v>0</v>
      </c>
      <c r="I64" s="21">
        <f t="shared" ca="1" si="19"/>
        <v>0</v>
      </c>
      <c r="J64" s="21">
        <f t="shared" ca="1" si="19"/>
        <v>0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2">
        <f t="shared" ca="1" si="14"/>
        <v>0</v>
      </c>
    </row>
    <row r="65" spans="1:1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2">
        <f t="shared" ca="1" si="14"/>
        <v>0</v>
      </c>
    </row>
    <row r="66" spans="1:1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2">
        <f t="shared" ca="1" si="14"/>
        <v>0</v>
      </c>
    </row>
    <row r="67" spans="1:1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2">
        <f t="shared" ca="1" si="11"/>
        <v>0</v>
      </c>
      <c r="F67" s="21">
        <f t="shared" ca="1" si="18"/>
        <v>0</v>
      </c>
      <c r="G67" s="21">
        <f t="shared" ca="1" si="18"/>
        <v>0</v>
      </c>
      <c r="H67" s="22">
        <f t="shared" ca="1" si="12"/>
        <v>0</v>
      </c>
      <c r="I67" s="21">
        <f t="shared" ca="1" si="19"/>
        <v>0</v>
      </c>
      <c r="J67" s="21">
        <f t="shared" ca="1" si="19"/>
        <v>0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2">
        <f t="shared" ca="1" si="14"/>
        <v>0</v>
      </c>
    </row>
    <row r="68" spans="1:1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2">
        <f t="shared" ca="1" si="11"/>
        <v>0</v>
      </c>
      <c r="F68" s="21">
        <f t="shared" ca="1" si="18"/>
        <v>0</v>
      </c>
      <c r="G68" s="21">
        <f t="shared" ca="1" si="18"/>
        <v>0</v>
      </c>
      <c r="H68" s="22">
        <f t="shared" ca="1" si="12"/>
        <v>0</v>
      </c>
      <c r="I68" s="21">
        <f t="shared" ca="1" si="19"/>
        <v>0</v>
      </c>
      <c r="J68" s="21">
        <f t="shared" ca="1" si="19"/>
        <v>0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2">
        <f t="shared" ca="1" si="14"/>
        <v>0</v>
      </c>
    </row>
    <row r="69" spans="1:1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2">
        <f t="shared" ca="1" si="11"/>
        <v>0</v>
      </c>
      <c r="F69" s="21">
        <f t="shared" ca="1" si="18"/>
        <v>0</v>
      </c>
      <c r="G69" s="21">
        <f t="shared" ca="1" si="18"/>
        <v>0</v>
      </c>
      <c r="H69" s="22">
        <f t="shared" ca="1" si="12"/>
        <v>0</v>
      </c>
      <c r="I69" s="21">
        <f t="shared" ca="1" si="19"/>
        <v>0</v>
      </c>
      <c r="J69" s="21">
        <f t="shared" ca="1" si="19"/>
        <v>0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2">
        <f t="shared" ca="1" si="14"/>
        <v>0</v>
      </c>
    </row>
    <row r="70" spans="1:1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2">
        <f t="shared" ca="1" si="11"/>
        <v>0</v>
      </c>
      <c r="F70" s="21">
        <f t="shared" ca="1" si="18"/>
        <v>0</v>
      </c>
      <c r="G70" s="21">
        <f t="shared" ca="1" si="18"/>
        <v>0</v>
      </c>
      <c r="H70" s="22">
        <f t="shared" ca="1" si="12"/>
        <v>0</v>
      </c>
      <c r="I70" s="21">
        <f t="shared" ca="1" si="19"/>
        <v>0</v>
      </c>
      <c r="J70" s="21">
        <f t="shared" ca="1" si="19"/>
        <v>0</v>
      </c>
      <c r="K70" s="22">
        <f t="shared" ca="1" si="13"/>
        <v>0</v>
      </c>
      <c r="L70" s="21">
        <f t="shared" ca="1" si="20"/>
        <v>0</v>
      </c>
      <c r="M70" s="21">
        <f t="shared" ca="1" si="20"/>
        <v>0</v>
      </c>
      <c r="N70" s="22">
        <f t="shared" ca="1" si="14"/>
        <v>0</v>
      </c>
    </row>
    <row r="71" spans="1:1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1">
        <f t="shared" ca="1" si="18"/>
        <v>0</v>
      </c>
      <c r="G71" s="21">
        <f t="shared" ca="1" si="18"/>
        <v>0</v>
      </c>
      <c r="H71" s="22">
        <f t="shared" ca="1" si="12"/>
        <v>0</v>
      </c>
      <c r="I71" s="21">
        <f t="shared" ca="1" si="19"/>
        <v>0</v>
      </c>
      <c r="J71" s="21">
        <f t="shared" ca="1" si="19"/>
        <v>0</v>
      </c>
      <c r="K71" s="22">
        <f t="shared" ca="1" si="13"/>
        <v>0</v>
      </c>
      <c r="L71" s="21">
        <f t="shared" ca="1" si="20"/>
        <v>0</v>
      </c>
      <c r="M71" s="21">
        <f t="shared" ca="1" si="20"/>
        <v>0</v>
      </c>
      <c r="N71" s="22">
        <f t="shared" ca="1" si="14"/>
        <v>0</v>
      </c>
    </row>
    <row r="72" spans="1:14" ht="13.8" x14ac:dyDescent="0.3">
      <c r="A72" s="64" t="s">
        <v>278</v>
      </c>
      <c r="B72" s="20">
        <v>3018</v>
      </c>
      <c r="C72" s="65" t="s">
        <v>246</v>
      </c>
      <c r="D72" s="21">
        <f t="shared" ca="1" si="21"/>
        <v>0</v>
      </c>
      <c r="E72" s="22">
        <f t="shared" ca="1" si="11"/>
        <v>0</v>
      </c>
      <c r="F72" s="21">
        <f t="shared" ca="1" si="18"/>
        <v>0</v>
      </c>
      <c r="G72" s="21">
        <f t="shared" ca="1" si="18"/>
        <v>0</v>
      </c>
      <c r="H72" s="22">
        <f t="shared" ca="1" si="12"/>
        <v>0</v>
      </c>
      <c r="I72" s="21">
        <f t="shared" ca="1" si="19"/>
        <v>0</v>
      </c>
      <c r="J72" s="21">
        <f t="shared" ca="1" si="19"/>
        <v>0</v>
      </c>
      <c r="K72" s="22">
        <f t="shared" ca="1" si="13"/>
        <v>0</v>
      </c>
      <c r="L72" s="21">
        <f t="shared" ca="1" si="20"/>
        <v>0</v>
      </c>
      <c r="M72" s="21">
        <f t="shared" ca="1" si="20"/>
        <v>0</v>
      </c>
      <c r="N72" s="22">
        <f t="shared" ca="1" si="14"/>
        <v>0</v>
      </c>
    </row>
    <row r="73" spans="1:14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22">SUMIF($C$7:$C$72,"HD",D$7:D$72)</f>
        <v>0</v>
      </c>
      <c r="E73" s="56">
        <f t="shared" ca="1" si="22"/>
        <v>0</v>
      </c>
      <c r="F73" s="56">
        <f t="shared" ca="1" si="22"/>
        <v>0</v>
      </c>
      <c r="G73" s="56">
        <f t="shared" ca="1" si="22"/>
        <v>0</v>
      </c>
      <c r="H73" s="56">
        <f t="shared" ca="1" si="22"/>
        <v>0</v>
      </c>
      <c r="I73" s="56">
        <f t="shared" ca="1" si="22"/>
        <v>0</v>
      </c>
      <c r="J73" s="56">
        <f t="shared" ca="1" si="22"/>
        <v>0</v>
      </c>
      <c r="K73" s="56">
        <f t="shared" ca="1" si="22"/>
        <v>0</v>
      </c>
      <c r="L73" s="56">
        <f t="shared" ca="1" si="22"/>
        <v>0</v>
      </c>
      <c r="M73" s="56">
        <f t="shared" ca="1" si="22"/>
        <v>0</v>
      </c>
      <c r="N73" s="56">
        <f t="shared" ca="1" si="22"/>
        <v>0</v>
      </c>
    </row>
    <row r="74" spans="1:14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23">SUMIF($C$7:$C$72,"H",D$7:D$72)+SUMIF($C$7:$C$72,"E",D$7:D$72)</f>
        <v>0</v>
      </c>
      <c r="E74" s="56">
        <f t="shared" ca="1" si="23"/>
        <v>0</v>
      </c>
      <c r="F74" s="56">
        <f t="shared" ca="1" si="23"/>
        <v>0</v>
      </c>
      <c r="G74" s="56">
        <f t="shared" ca="1" si="23"/>
        <v>0</v>
      </c>
      <c r="H74" s="56">
        <f t="shared" ca="1" si="23"/>
        <v>0</v>
      </c>
      <c r="I74" s="56">
        <f t="shared" ca="1" si="23"/>
        <v>0</v>
      </c>
      <c r="J74" s="56">
        <f t="shared" ca="1" si="23"/>
        <v>0</v>
      </c>
      <c r="K74" s="56">
        <f t="shared" ca="1" si="23"/>
        <v>0</v>
      </c>
      <c r="L74" s="56">
        <f t="shared" ca="1" si="23"/>
        <v>0</v>
      </c>
      <c r="M74" s="56">
        <f t="shared" ca="1" si="23"/>
        <v>0</v>
      </c>
      <c r="N74" s="56">
        <f t="shared" ca="1" si="23"/>
        <v>0</v>
      </c>
    </row>
    <row r="75" spans="1:1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t="shared" ref="E75:N75" ca="1" si="24">E73+E74</f>
        <v>0</v>
      </c>
      <c r="F75" s="56">
        <f t="shared" ca="1" si="24"/>
        <v>0</v>
      </c>
      <c r="G75" s="56">
        <f t="shared" ca="1" si="24"/>
        <v>0</v>
      </c>
      <c r="H75" s="56">
        <f t="shared" ca="1" si="24"/>
        <v>0</v>
      </c>
      <c r="I75" s="56">
        <f t="shared" ca="1" si="24"/>
        <v>0</v>
      </c>
      <c r="J75" s="56">
        <f t="shared" ca="1" si="24"/>
        <v>0</v>
      </c>
      <c r="K75" s="56">
        <f t="shared" ca="1" si="24"/>
        <v>0</v>
      </c>
      <c r="L75" s="56">
        <f t="shared" ca="1" si="24"/>
        <v>0</v>
      </c>
      <c r="M75" s="56">
        <f t="shared" ca="1" si="24"/>
        <v>0</v>
      </c>
      <c r="N75" s="56">
        <f t="shared" ca="1" si="24"/>
        <v>0</v>
      </c>
    </row>
  </sheetData>
  <mergeCells count="1">
    <mergeCell ref="E2:G2"/>
  </mergeCells>
  <dataValidations count="1">
    <dataValidation type="list" allowBlank="1" showInputMessage="1" showErrorMessage="1" sqref="B2" xr:uid="{EE4B6C9F-BA6B-443C-92D7-0675A7823420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163D2-FFF7-4947-89B1-E65454F97093}">
  <dimension ref="A1:K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" width="15.6640625" style="3" customWidth="1"/>
    <col min="12" max="12" width="4" style="3" customWidth="1"/>
    <col min="13" max="16384" width="9.109375" style="3"/>
  </cols>
  <sheetData>
    <row r="1" spans="1:11" ht="15" customHeight="1" x14ac:dyDescent="0.3">
      <c r="A1" s="1" t="s">
        <v>0</v>
      </c>
      <c r="B1" s="2"/>
      <c r="C1" s="2"/>
    </row>
    <row r="2" spans="1:11" ht="15" customHeight="1" x14ac:dyDescent="0.3">
      <c r="A2" s="1" t="s">
        <v>352</v>
      </c>
      <c r="B2" s="68" t="s">
        <v>8</v>
      </c>
      <c r="C2" s="2"/>
      <c r="E2" s="81" t="s">
        <v>1</v>
      </c>
      <c r="F2" s="82"/>
      <c r="G2" s="83"/>
      <c r="H2" s="5"/>
    </row>
    <row r="3" spans="1:11" ht="15" customHeight="1" x14ac:dyDescent="0.3">
      <c r="A3" s="4" t="s">
        <v>354</v>
      </c>
      <c r="B3" s="2"/>
      <c r="C3" s="2"/>
    </row>
    <row r="4" spans="1:11" ht="22.5" customHeight="1" x14ac:dyDescent="0.25"/>
    <row r="5" spans="1:11" ht="22.5" customHeight="1" x14ac:dyDescent="0.25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799</v>
      </c>
      <c r="K5" s="69"/>
    </row>
    <row r="6" spans="1:11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7" t="s">
        <v>128</v>
      </c>
      <c r="G6" s="7" t="s">
        <v>129</v>
      </c>
      <c r="H6" s="7" t="s">
        <v>130</v>
      </c>
      <c r="I6" s="7" t="s">
        <v>131</v>
      </c>
      <c r="J6" s="7" t="s">
        <v>132</v>
      </c>
      <c r="K6" s="69" t="s">
        <v>352</v>
      </c>
    </row>
    <row r="7" spans="1:11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t="shared" ref="K7:K22" ca="1" si="1">+SUM(D7:J7)</f>
        <v>0</v>
      </c>
    </row>
    <row r="8" spans="1:11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ca="1" si="1"/>
        <v>0</v>
      </c>
    </row>
    <row r="9" spans="1:11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1"/>
        <v>0</v>
      </c>
    </row>
    <row r="10" spans="1:11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1"/>
        <v>0</v>
      </c>
    </row>
    <row r="11" spans="1:11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1"/>
        <v>0</v>
      </c>
    </row>
    <row r="12" spans="1:11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1"/>
        <v>0</v>
      </c>
    </row>
    <row r="13" spans="1:11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1"/>
        <v>0</v>
      </c>
    </row>
    <row r="14" spans="1:11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1"/>
        <v>0</v>
      </c>
    </row>
    <row r="15" spans="1:11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1"/>
        <v>0</v>
      </c>
    </row>
    <row r="16" spans="1:11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1"/>
        <v>0</v>
      </c>
    </row>
    <row r="17" spans="1:11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1"/>
        <v>0</v>
      </c>
    </row>
    <row r="18" spans="1:11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1"/>
        <v>0</v>
      </c>
    </row>
    <row r="19" spans="1:11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1"/>
        <v>0</v>
      </c>
    </row>
    <row r="20" spans="1:11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1"/>
        <v>0</v>
      </c>
    </row>
    <row r="21" spans="1:11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1"/>
        <v>0</v>
      </c>
    </row>
    <row r="22" spans="1:11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1"/>
        <v>0</v>
      </c>
    </row>
    <row r="23" spans="1:11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J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2">
        <f ca="1">+SUM(D23:J23)</f>
        <v>0</v>
      </c>
    </row>
    <row r="24" spans="1:11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2">
        <f ca="1">+SUM(D24:J24)</f>
        <v>0</v>
      </c>
    </row>
    <row r="25" spans="1:11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2">
        <f t="shared" ref="K25:K44" ca="1" si="3">+SUM(D25:J25)</f>
        <v>0</v>
      </c>
    </row>
    <row r="26" spans="1:11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2">
        <f t="shared" ca="1" si="3"/>
        <v>0</v>
      </c>
    </row>
    <row r="27" spans="1:11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2">
        <f t="shared" ca="1" si="3"/>
        <v>0</v>
      </c>
    </row>
    <row r="28" spans="1:11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2">
        <f t="shared" ca="1" si="3"/>
        <v>0</v>
      </c>
    </row>
    <row r="29" spans="1:11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2">
        <f t="shared" ca="1" si="3"/>
        <v>0</v>
      </c>
    </row>
    <row r="30" spans="1:11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2">
        <f t="shared" ca="1" si="3"/>
        <v>0</v>
      </c>
    </row>
    <row r="31" spans="1:11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2">
        <f t="shared" ca="1" si="3"/>
        <v>0</v>
      </c>
    </row>
    <row r="32" spans="1:11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2">
        <f t="shared" ca="1" si="3"/>
        <v>0</v>
      </c>
    </row>
    <row r="33" spans="1:11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2">
        <f t="shared" ca="1" si="3"/>
        <v>0</v>
      </c>
    </row>
    <row r="34" spans="1:11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2">
        <f t="shared" ca="1" si="3"/>
        <v>0</v>
      </c>
    </row>
    <row r="35" spans="1:11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2">
        <f t="shared" ca="1" si="3"/>
        <v>0</v>
      </c>
    </row>
    <row r="36" spans="1:11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2">
        <f t="shared" ca="1" si="3"/>
        <v>0</v>
      </c>
    </row>
    <row r="37" spans="1:11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2">
        <f t="shared" ca="1" si="3"/>
        <v>0</v>
      </c>
    </row>
    <row r="38" spans="1:11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2">
        <f t="shared" ca="1" si="3"/>
        <v>0</v>
      </c>
    </row>
    <row r="39" spans="1:11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J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2">
        <f t="shared" ca="1" si="3"/>
        <v>0</v>
      </c>
    </row>
    <row r="40" spans="1:11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2">
        <f t="shared" ca="1" si="3"/>
        <v>0</v>
      </c>
    </row>
    <row r="41" spans="1:11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2">
        <f t="shared" ca="1" si="3"/>
        <v>0</v>
      </c>
    </row>
    <row r="42" spans="1:11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2">
        <f t="shared" ca="1" si="3"/>
        <v>0</v>
      </c>
    </row>
    <row r="43" spans="1:11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2">
        <f t="shared" ca="1" si="3"/>
        <v>0</v>
      </c>
    </row>
    <row r="44" spans="1:11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2">
        <f t="shared" ca="1" si="3"/>
        <v>0</v>
      </c>
    </row>
    <row r="45" spans="1:11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2">
        <f t="shared" ref="K45:K57" ca="1" si="5">+SUM(D45:J45)</f>
        <v>0</v>
      </c>
    </row>
    <row r="46" spans="1:11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2">
        <f t="shared" ca="1" si="5"/>
        <v>0</v>
      </c>
    </row>
    <row r="47" spans="1:11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2">
        <f t="shared" ca="1" si="5"/>
        <v>0</v>
      </c>
    </row>
    <row r="48" spans="1:11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2">
        <f t="shared" ca="1" si="5"/>
        <v>0</v>
      </c>
    </row>
    <row r="49" spans="1:11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2">
        <f t="shared" ref="K49" ca="1" si="6">+SUM(D49:J49)</f>
        <v>0</v>
      </c>
    </row>
    <row r="50" spans="1:11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2">
        <f t="shared" ref="K50:K52" ca="1" si="7">+SUM(D50:J50)</f>
        <v>0</v>
      </c>
    </row>
    <row r="51" spans="1:11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2">
        <f t="shared" ca="1" si="7"/>
        <v>0</v>
      </c>
    </row>
    <row r="52" spans="1:11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2">
        <f t="shared" ca="1" si="7"/>
        <v>0</v>
      </c>
    </row>
    <row r="53" spans="1:11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2">
        <f t="shared" ca="1" si="5"/>
        <v>0</v>
      </c>
    </row>
    <row r="54" spans="1:11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2879300183.3911452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2">
        <f t="shared" ca="1" si="5"/>
        <v>2879300183.3911452</v>
      </c>
    </row>
    <row r="55" spans="1:11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J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27644.02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2">
        <f t="shared" ca="1" si="5"/>
        <v>27644.02</v>
      </c>
    </row>
    <row r="56" spans="1:11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20049217.309999898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2">
        <f t="shared" ca="1" si="5"/>
        <v>20049217.309999898</v>
      </c>
    </row>
    <row r="57" spans="1:11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1863623.8900000162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2">
        <f t="shared" ca="1" si="5"/>
        <v>1863623.8900000162</v>
      </c>
    </row>
    <row r="58" spans="1:11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86435145.24000001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2">
        <f t="shared" ref="K58" ca="1" si="9">+SUM(D58:J58)</f>
        <v>86435145.24000001</v>
      </c>
    </row>
    <row r="59" spans="1:11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10063439981.58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2">
        <f t="shared" ref="K59:K72" ca="1" si="10">+SUM(D59:J59)</f>
        <v>10063439981.58</v>
      </c>
    </row>
    <row r="60" spans="1:11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-22582.080000000002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2">
        <f t="shared" ca="1" si="10"/>
        <v>-22582.080000000002</v>
      </c>
    </row>
    <row r="61" spans="1:11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1009267740.4599986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2">
        <f t="shared" ca="1" si="10"/>
        <v>1009267740.4599986</v>
      </c>
    </row>
    <row r="62" spans="1:11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16648851.399999999</v>
      </c>
      <c r="E62" s="21">
        <f t="shared" ca="1" si="8"/>
        <v>101051261.52999997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2">
        <f t="shared" ca="1" si="10"/>
        <v>117700112.92999998</v>
      </c>
    </row>
    <row r="63" spans="1:11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3609037.919999999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2">
        <f t="shared" ca="1" si="10"/>
        <v>3609037.919999999</v>
      </c>
    </row>
    <row r="64" spans="1:11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4770641669.3117065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2">
        <f t="shared" ca="1" si="10"/>
        <v>4770641669.3117065</v>
      </c>
    </row>
    <row r="65" spans="1:11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30617783.539999999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2">
        <f t="shared" ca="1" si="10"/>
        <v>30617783.539999999</v>
      </c>
    </row>
    <row r="66" spans="1:11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2900462.96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2">
        <f t="shared" ca="1" si="10"/>
        <v>2900462.96</v>
      </c>
    </row>
    <row r="67" spans="1:11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234750151.42999998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2">
        <f t="shared" ca="1" si="10"/>
        <v>234750151.42999998</v>
      </c>
    </row>
    <row r="68" spans="1:11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31181020.207332999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2">
        <f t="shared" ca="1" si="10"/>
        <v>31181020.207332999</v>
      </c>
    </row>
    <row r="69" spans="1:11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119290822.39999996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2">
        <f t="shared" ca="1" si="10"/>
        <v>119290822.39999996</v>
      </c>
    </row>
    <row r="70" spans="1:11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19159859.980004501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2">
        <f t="shared" ca="1" si="10"/>
        <v>19159859.980004501</v>
      </c>
    </row>
    <row r="71" spans="1:11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J72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69004395.129999995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2">
        <f t="shared" ca="1" si="10"/>
        <v>69004395.129999995</v>
      </c>
    </row>
    <row r="72" spans="1:11" ht="13.8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1"/>
        <v>409674493.15999973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2">
        <f t="shared" ca="1" si="10"/>
        <v>409674493.15999973</v>
      </c>
    </row>
    <row r="73" spans="1:11" ht="13.8" x14ac:dyDescent="0.3">
      <c r="A73" s="66" t="s">
        <v>280</v>
      </c>
      <c r="B73" s="55">
        <v>9000</v>
      </c>
      <c r="C73" s="65" t="s">
        <v>281</v>
      </c>
      <c r="D73" s="56">
        <f t="shared" ref="D73:K73" ca="1" si="12">SUMIF($C$7:$C$72,"HD",D$7:D$72)</f>
        <v>0</v>
      </c>
      <c r="E73" s="56">
        <f t="shared" ca="1" si="12"/>
        <v>0</v>
      </c>
      <c r="F73" s="56">
        <f t="shared" ca="1" si="12"/>
        <v>0</v>
      </c>
      <c r="G73" s="56">
        <f t="shared" ca="1" si="12"/>
        <v>0</v>
      </c>
      <c r="H73" s="56">
        <f t="shared" ca="1" si="12"/>
        <v>0</v>
      </c>
      <c r="I73" s="56">
        <f t="shared" ca="1" si="12"/>
        <v>0</v>
      </c>
      <c r="J73" s="56">
        <f t="shared" ca="1" si="12"/>
        <v>0</v>
      </c>
      <c r="K73" s="56">
        <f t="shared" ca="1" si="12"/>
        <v>0</v>
      </c>
    </row>
    <row r="74" spans="1:11" ht="13.8" x14ac:dyDescent="0.3">
      <c r="A74" s="66" t="s">
        <v>283</v>
      </c>
      <c r="B74" s="55">
        <v>9001</v>
      </c>
      <c r="C74" s="65" t="s">
        <v>284</v>
      </c>
      <c r="D74" s="56">
        <f t="shared" ref="D74:K74" ca="1" si="13">SUMIF($C$7:$C$72,"H",D$7:D$72)+SUMIF($C$7:$C$72,"E",D$7:D$72)</f>
        <v>16648851.399999999</v>
      </c>
      <c r="E74" s="56">
        <f t="shared" ca="1" si="13"/>
        <v>19852241911.380188</v>
      </c>
      <c r="F74" s="56">
        <f t="shared" ca="1" si="13"/>
        <v>0</v>
      </c>
      <c r="G74" s="56">
        <f t="shared" ca="1" si="13"/>
        <v>0</v>
      </c>
      <c r="H74" s="56">
        <f t="shared" ca="1" si="13"/>
        <v>0</v>
      </c>
      <c r="I74" s="56">
        <f t="shared" ca="1" si="13"/>
        <v>0</v>
      </c>
      <c r="J74" s="56">
        <f t="shared" ca="1" si="13"/>
        <v>0</v>
      </c>
      <c r="K74" s="56">
        <f t="shared" ca="1" si="13"/>
        <v>19868890762.78019</v>
      </c>
    </row>
    <row r="75" spans="1:11" ht="13.8" x14ac:dyDescent="0.3">
      <c r="A75" s="66" t="s">
        <v>286</v>
      </c>
      <c r="B75" s="55">
        <v>9003</v>
      </c>
      <c r="C75" s="65" t="s">
        <v>287</v>
      </c>
      <c r="D75" s="56">
        <f t="shared" ref="D75:J75" ca="1" si="14">D73+D74</f>
        <v>16648851.399999999</v>
      </c>
      <c r="E75" s="56">
        <f t="shared" ca="1" si="14"/>
        <v>19852241911.380188</v>
      </c>
      <c r="F75" s="56">
        <f t="shared" ca="1" si="14"/>
        <v>0</v>
      </c>
      <c r="G75" s="56">
        <f t="shared" ca="1" si="14"/>
        <v>0</v>
      </c>
      <c r="H75" s="56">
        <f t="shared" ca="1" si="14"/>
        <v>0</v>
      </c>
      <c r="I75" s="56">
        <f t="shared" ca="1" si="14"/>
        <v>0</v>
      </c>
      <c r="J75" s="56">
        <f t="shared" ca="1" si="14"/>
        <v>0</v>
      </c>
      <c r="K75" s="56">
        <f ca="1">K73+K74</f>
        <v>19868890762.78019</v>
      </c>
    </row>
  </sheetData>
  <mergeCells count="1">
    <mergeCell ref="E2:G2"/>
  </mergeCells>
  <dataValidations count="1">
    <dataValidation type="list" allowBlank="1" showInputMessage="1" showErrorMessage="1" sqref="B2" xr:uid="{09CAAC0D-FA84-4882-ACBB-2D710E8AA36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30281-9C67-44E7-8492-EF9347143DDB}">
  <dimension ref="A1:DM141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3" width="18.88671875" style="3" customWidth="1"/>
    <col min="114" max="117" width="15.5546875" style="3" customWidth="1"/>
    <col min="118" max="118" width="14.6640625" style="3" customWidth="1"/>
    <col min="119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8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19679606.079999998</v>
      </c>
      <c r="E7" s="21">
        <v>0</v>
      </c>
      <c r="F7" s="21">
        <v>0</v>
      </c>
      <c r="G7" s="21">
        <v>19679606.079999998</v>
      </c>
      <c r="H7" s="21">
        <v>1149879.22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9621418.2100000009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12894225.609999999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4004150.58</v>
      </c>
      <c r="AN7" s="21">
        <v>0</v>
      </c>
      <c r="AO7" s="21">
        <v>0</v>
      </c>
      <c r="AP7" s="21">
        <v>42182.73</v>
      </c>
      <c r="AQ7" s="21">
        <v>0</v>
      </c>
      <c r="AR7" s="21">
        <v>0</v>
      </c>
      <c r="AS7" s="21">
        <v>0</v>
      </c>
      <c r="AT7" s="21">
        <v>708155.34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1520933.02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27565.18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49648115.969999999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1416030826.1999979</v>
      </c>
      <c r="E8" s="21">
        <v>228229474.99999881</v>
      </c>
      <c r="F8" s="21">
        <v>541145395.52999902</v>
      </c>
      <c r="G8" s="21">
        <v>646655955.67000008</v>
      </c>
      <c r="H8" s="21">
        <v>352935101.0999999</v>
      </c>
      <c r="I8" s="21">
        <v>169955.05999994278</v>
      </c>
      <c r="J8" s="21">
        <v>70778.219999998808</v>
      </c>
      <c r="K8" s="21">
        <v>0</v>
      </c>
      <c r="L8" s="21">
        <v>0</v>
      </c>
      <c r="M8" s="21">
        <v>0</v>
      </c>
      <c r="N8" s="21">
        <v>0</v>
      </c>
      <c r="O8" s="21">
        <v>93167659.959999979</v>
      </c>
      <c r="P8" s="21">
        <v>0</v>
      </c>
      <c r="Q8" s="21">
        <v>3447328.5</v>
      </c>
      <c r="R8" s="21">
        <v>0</v>
      </c>
      <c r="S8" s="21">
        <v>0</v>
      </c>
      <c r="T8" s="21">
        <v>536763359.5800004</v>
      </c>
      <c r="U8" s="21">
        <v>0</v>
      </c>
      <c r="V8" s="21">
        <v>16592228.409999967</v>
      </c>
      <c r="W8" s="21">
        <v>284341389.96000004</v>
      </c>
      <c r="X8" s="21">
        <v>5596</v>
      </c>
      <c r="Y8" s="21">
        <v>3759956.4399999976</v>
      </c>
      <c r="Z8" s="21">
        <v>137472536.11000001</v>
      </c>
      <c r="AA8" s="21">
        <v>2967.5200000000914</v>
      </c>
      <c r="AB8" s="21">
        <v>0</v>
      </c>
      <c r="AC8" s="21">
        <v>236490.77000000328</v>
      </c>
      <c r="AD8" s="21">
        <v>2829268.5199999809</v>
      </c>
      <c r="AE8" s="21">
        <v>0</v>
      </c>
      <c r="AF8" s="21">
        <v>1044883.9700000025</v>
      </c>
      <c r="AG8" s="21">
        <v>137468.46999999881</v>
      </c>
      <c r="AH8" s="21">
        <v>1924991.3699999973</v>
      </c>
      <c r="AI8" s="21">
        <v>0</v>
      </c>
      <c r="AJ8" s="21">
        <v>0</v>
      </c>
      <c r="AK8" s="21">
        <v>5433.5199999999022</v>
      </c>
      <c r="AL8" s="21">
        <v>0</v>
      </c>
      <c r="AM8" s="21">
        <v>38574821.280000001</v>
      </c>
      <c r="AN8" s="21">
        <v>0</v>
      </c>
      <c r="AO8" s="21">
        <v>0</v>
      </c>
      <c r="AP8" s="21">
        <v>775194.62000000104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4805029.9399999976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320357.4299999997</v>
      </c>
      <c r="BN8" s="21">
        <v>61286.910000000149</v>
      </c>
      <c r="BO8" s="21">
        <v>0</v>
      </c>
      <c r="BP8" s="21">
        <v>2693184717.3099999</v>
      </c>
      <c r="BQ8" s="21">
        <v>4821022.9000000004</v>
      </c>
      <c r="BR8" s="21">
        <v>89532481.870000511</v>
      </c>
      <c r="BS8" s="21">
        <v>33947607.51000002</v>
      </c>
      <c r="BT8" s="21">
        <v>0</v>
      </c>
      <c r="BU8" s="21">
        <v>0</v>
      </c>
      <c r="BV8" s="21">
        <v>1418628.4400000125</v>
      </c>
      <c r="BW8" s="21">
        <v>0</v>
      </c>
      <c r="BX8" s="21">
        <v>4188.3899999999994</v>
      </c>
      <c r="BY8" s="21">
        <v>0</v>
      </c>
      <c r="BZ8" s="21">
        <v>0</v>
      </c>
      <c r="CA8" s="21">
        <v>-144166.58000000007</v>
      </c>
      <c r="CB8" s="21">
        <v>-15559917.069999993</v>
      </c>
      <c r="CC8" s="21">
        <v>61916.5</v>
      </c>
      <c r="CD8" s="21">
        <v>2526554.6799999997</v>
      </c>
      <c r="CE8" s="21">
        <v>53639.139999999898</v>
      </c>
      <c r="CF8" s="21">
        <v>0</v>
      </c>
      <c r="CG8" s="21">
        <v>7345.8000000000466</v>
      </c>
      <c r="CH8" s="21">
        <v>330692.34999999998</v>
      </c>
      <c r="CI8" s="21">
        <v>0</v>
      </c>
      <c r="CJ8" s="22">
        <v>1372188203.5699997</v>
      </c>
      <c r="CK8" s="21">
        <v>0</v>
      </c>
      <c r="CL8" s="21">
        <v>0</v>
      </c>
      <c r="CM8" s="22">
        <v>135080614.84000003</v>
      </c>
      <c r="CN8" s="21">
        <v>3851.9</v>
      </c>
      <c r="CO8" s="21">
        <v>135076762.94000003</v>
      </c>
      <c r="CP8" s="22">
        <v>1237107588.7299995</v>
      </c>
      <c r="CQ8" s="21">
        <v>23725725.299999997</v>
      </c>
      <c r="CR8" s="21">
        <v>1213381863.4299996</v>
      </c>
      <c r="CS8" s="21">
        <v>6600.36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7077854425.0299988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385981336.91800022</v>
      </c>
      <c r="E9" s="21">
        <v>2594540.54</v>
      </c>
      <c r="F9" s="21">
        <v>216519536.08800021</v>
      </c>
      <c r="G9" s="21">
        <v>166867260.29000002</v>
      </c>
      <c r="H9" s="21">
        <v>145157376.17000014</v>
      </c>
      <c r="I9" s="21">
        <v>1398624.2800000003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79299197.030000001</v>
      </c>
      <c r="P9" s="21">
        <v>0</v>
      </c>
      <c r="Q9" s="21">
        <v>15688303.280000001</v>
      </c>
      <c r="R9" s="21">
        <v>0</v>
      </c>
      <c r="S9" s="21">
        <v>0</v>
      </c>
      <c r="T9" s="21">
        <v>796916614.45000005</v>
      </c>
      <c r="U9" s="21">
        <v>106030404.65000001</v>
      </c>
      <c r="V9" s="21">
        <v>1070182.54</v>
      </c>
      <c r="W9" s="21">
        <v>6237780.5499999989</v>
      </c>
      <c r="X9" s="21">
        <v>0</v>
      </c>
      <c r="Y9" s="21">
        <v>727067.07</v>
      </c>
      <c r="Z9" s="21">
        <v>50232687.290000007</v>
      </c>
      <c r="AA9" s="21">
        <v>0</v>
      </c>
      <c r="AB9" s="21">
        <v>0</v>
      </c>
      <c r="AC9" s="21">
        <v>329847.94999999995</v>
      </c>
      <c r="AD9" s="21">
        <v>285555.57000000007</v>
      </c>
      <c r="AE9" s="21">
        <v>0</v>
      </c>
      <c r="AF9" s="21">
        <v>105877.01</v>
      </c>
      <c r="AG9" s="21">
        <v>0</v>
      </c>
      <c r="AH9" s="21">
        <v>951003.05</v>
      </c>
      <c r="AI9" s="21">
        <v>0</v>
      </c>
      <c r="AJ9" s="21">
        <v>9783228.3599999994</v>
      </c>
      <c r="AK9" s="21">
        <v>0</v>
      </c>
      <c r="AL9" s="21">
        <v>0</v>
      </c>
      <c r="AM9" s="21">
        <v>75300446.790000007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4174532.0700000003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2751.2799999999997</v>
      </c>
      <c r="BO9" s="21">
        <v>0</v>
      </c>
      <c r="BP9" s="21">
        <v>45285838.480000004</v>
      </c>
      <c r="BQ9" s="21">
        <v>105520347.04999997</v>
      </c>
      <c r="BR9" s="21">
        <v>34190468.880000003</v>
      </c>
      <c r="BS9" s="21">
        <v>16648660.199999997</v>
      </c>
      <c r="BT9" s="21">
        <v>0</v>
      </c>
      <c r="BU9" s="21">
        <v>0</v>
      </c>
      <c r="BV9" s="21">
        <v>20706055.029999997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-7.44</v>
      </c>
      <c r="CC9" s="21">
        <v>0</v>
      </c>
      <c r="CD9" s="21">
        <v>17.100000000000001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2116488117.8100009</v>
      </c>
      <c r="CK9" s="21">
        <v>0</v>
      </c>
      <c r="CL9" s="21">
        <v>194694.51000000004</v>
      </c>
      <c r="CM9" s="22">
        <v>694285547.63000238</v>
      </c>
      <c r="CN9" s="21">
        <v>183579927.41000071</v>
      </c>
      <c r="CO9" s="21">
        <v>510705620.22000164</v>
      </c>
      <c r="CP9" s="22">
        <v>1422007875.6699986</v>
      </c>
      <c r="CQ9" s="21">
        <v>277463275.22999918</v>
      </c>
      <c r="CR9" s="21">
        <v>1144544600.4399996</v>
      </c>
      <c r="CS9" s="21">
        <v>1677568.6300000001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4020189882.0480013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2490078972.0600014</v>
      </c>
      <c r="E10" s="21">
        <v>475175950.65909696</v>
      </c>
      <c r="F10" s="21">
        <v>895371398.93876231</v>
      </c>
      <c r="G10" s="21">
        <v>1119531622.4621418</v>
      </c>
      <c r="H10" s="21">
        <v>2969089.8100000005</v>
      </c>
      <c r="I10" s="21">
        <v>24816877.300000001</v>
      </c>
      <c r="J10" s="21">
        <v>0</v>
      </c>
      <c r="K10" s="21">
        <v>33868283.479999997</v>
      </c>
      <c r="L10" s="21">
        <v>0</v>
      </c>
      <c r="M10" s="21">
        <v>0</v>
      </c>
      <c r="N10" s="21">
        <v>0</v>
      </c>
      <c r="O10" s="21">
        <v>229808653.40000001</v>
      </c>
      <c r="P10" s="21">
        <v>0</v>
      </c>
      <c r="Q10" s="21">
        <v>276211093.18000001</v>
      </c>
      <c r="R10" s="21">
        <v>0</v>
      </c>
      <c r="S10" s="21">
        <v>0</v>
      </c>
      <c r="T10" s="21">
        <v>972575024.27001798</v>
      </c>
      <c r="U10" s="21">
        <v>0</v>
      </c>
      <c r="V10" s="21">
        <v>547343996.69000387</v>
      </c>
      <c r="W10" s="21">
        <v>174220182.64000005</v>
      </c>
      <c r="X10" s="21">
        <v>1.58365764946211E-10</v>
      </c>
      <c r="Y10" s="21">
        <v>36130468.200000003</v>
      </c>
      <c r="Z10" s="21">
        <v>443100648.46999997</v>
      </c>
      <c r="AA10" s="21">
        <v>0</v>
      </c>
      <c r="AB10" s="21">
        <v>0</v>
      </c>
      <c r="AC10" s="21">
        <v>291030.03999999992</v>
      </c>
      <c r="AD10" s="21">
        <v>3031137.0200000298</v>
      </c>
      <c r="AE10" s="21">
        <v>0</v>
      </c>
      <c r="AF10" s="21">
        <v>1192908.54</v>
      </c>
      <c r="AG10" s="21">
        <v>155291669.44</v>
      </c>
      <c r="AH10" s="21">
        <v>7961846.75</v>
      </c>
      <c r="AI10" s="21">
        <v>3765140</v>
      </c>
      <c r="AJ10" s="21">
        <v>33672454.140000001</v>
      </c>
      <c r="AK10" s="21">
        <v>103815.84</v>
      </c>
      <c r="AL10" s="21">
        <v>0</v>
      </c>
      <c r="AM10" s="21">
        <v>85992176.120000005</v>
      </c>
      <c r="AN10" s="21">
        <v>0</v>
      </c>
      <c r="AO10" s="21">
        <v>0</v>
      </c>
      <c r="AP10" s="21">
        <v>69562.889999999985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54659846.939993799</v>
      </c>
      <c r="BE10" s="21">
        <v>0</v>
      </c>
      <c r="BF10" s="21">
        <v>0</v>
      </c>
      <c r="BG10" s="21">
        <v>0</v>
      </c>
      <c r="BH10" s="21">
        <v>0</v>
      </c>
      <c r="BI10" s="21">
        <v>107170927.8</v>
      </c>
      <c r="BJ10" s="21">
        <v>0</v>
      </c>
      <c r="BK10" s="21">
        <v>0</v>
      </c>
      <c r="BL10" s="21">
        <v>0</v>
      </c>
      <c r="BM10" s="21">
        <v>101116541.33000001</v>
      </c>
      <c r="BN10" s="21">
        <v>11255601.710000001</v>
      </c>
      <c r="BO10" s="21">
        <v>0</v>
      </c>
      <c r="BP10" s="21">
        <v>8549614.6400000006</v>
      </c>
      <c r="BQ10" s="21">
        <v>3299749.76</v>
      </c>
      <c r="BR10" s="21">
        <v>118619528.94</v>
      </c>
      <c r="BS10" s="21">
        <v>6673129.4900000002</v>
      </c>
      <c r="BT10" s="21">
        <v>0</v>
      </c>
      <c r="BU10" s="21">
        <v>0</v>
      </c>
      <c r="BV10" s="21">
        <v>86046.44</v>
      </c>
      <c r="BW10" s="21">
        <v>0</v>
      </c>
      <c r="BX10" s="21">
        <v>2686406.35</v>
      </c>
      <c r="BY10" s="21">
        <v>0</v>
      </c>
      <c r="BZ10" s="21">
        <v>74780548.719999999</v>
      </c>
      <c r="CA10" s="21">
        <v>29882112.579999998</v>
      </c>
      <c r="CB10" s="21">
        <v>822297653.64999998</v>
      </c>
      <c r="CC10" s="21">
        <v>6085326.71</v>
      </c>
      <c r="CD10" s="21">
        <v>263004508.15000001</v>
      </c>
      <c r="CE10" s="21">
        <v>936599.63999999897</v>
      </c>
      <c r="CF10" s="21">
        <v>0</v>
      </c>
      <c r="CG10" s="21">
        <v>6627496.5300000003</v>
      </c>
      <c r="CH10" s="21">
        <v>45856265.549999997</v>
      </c>
      <c r="CI10" s="21">
        <v>3957.14</v>
      </c>
      <c r="CJ10" s="22">
        <v>288768314.51850867</v>
      </c>
      <c r="CK10" s="21">
        <v>41286</v>
      </c>
      <c r="CL10" s="21">
        <v>5168</v>
      </c>
      <c r="CM10" s="22">
        <v>104211489.6099999</v>
      </c>
      <c r="CN10" s="21">
        <v>54588050.265812658</v>
      </c>
      <c r="CO10" s="21">
        <v>49623439.34418723</v>
      </c>
      <c r="CP10" s="22">
        <v>184510370.90850878</v>
      </c>
      <c r="CQ10" s="21">
        <v>54659131.934254378</v>
      </c>
      <c r="CR10" s="21">
        <v>129851238.97425438</v>
      </c>
      <c r="CS10" s="21">
        <v>6965748.2100000102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7481820955.0785284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1932004.3000000003</v>
      </c>
      <c r="E11" s="21">
        <v>151689.41</v>
      </c>
      <c r="F11" s="21">
        <v>2448250.33</v>
      </c>
      <c r="G11" s="21">
        <v>-667935.43999999994</v>
      </c>
      <c r="H11" s="21">
        <v>0</v>
      </c>
      <c r="I11" s="21">
        <v>2183333.38</v>
      </c>
      <c r="J11" s="21">
        <v>0</v>
      </c>
      <c r="K11" s="21">
        <v>162821.34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506731099.41999996</v>
      </c>
      <c r="U11" s="21">
        <v>18572.22</v>
      </c>
      <c r="V11" s="21">
        <v>5825522.9984999998</v>
      </c>
      <c r="W11" s="21">
        <v>68876016.838100001</v>
      </c>
      <c r="X11" s="21">
        <v>0</v>
      </c>
      <c r="Y11" s="21">
        <v>129909.49</v>
      </c>
      <c r="Z11" s="21">
        <v>6769027.2699999996</v>
      </c>
      <c r="AA11" s="21">
        <v>802</v>
      </c>
      <c r="AB11" s="21">
        <v>0</v>
      </c>
      <c r="AC11" s="21">
        <v>0</v>
      </c>
      <c r="AD11" s="21">
        <v>2790.31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2655414.96</v>
      </c>
      <c r="AK11" s="21">
        <v>0</v>
      </c>
      <c r="AL11" s="21">
        <v>0</v>
      </c>
      <c r="AM11" s="21">
        <v>16824.5</v>
      </c>
      <c r="AN11" s="21">
        <v>0</v>
      </c>
      <c r="AO11" s="21">
        <v>0</v>
      </c>
      <c r="AP11" s="21">
        <v>1740.88</v>
      </c>
      <c r="AQ11" s="21">
        <v>0</v>
      </c>
      <c r="AR11" s="21">
        <v>0</v>
      </c>
      <c r="AS11" s="21">
        <v>0</v>
      </c>
      <c r="AT11" s="21">
        <v>10927899.721100001</v>
      </c>
      <c r="AU11" s="21">
        <v>5172.1499999999996</v>
      </c>
      <c r="AV11" s="21">
        <v>14023.41</v>
      </c>
      <c r="AW11" s="21">
        <v>0</v>
      </c>
      <c r="AX11" s="21">
        <v>10956.54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668439.86939999997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2046.72</v>
      </c>
      <c r="BM11" s="21">
        <v>0</v>
      </c>
      <c r="BN11" s="21">
        <v>16289858.5229</v>
      </c>
      <c r="BO11" s="21">
        <v>0</v>
      </c>
      <c r="BP11" s="21">
        <v>791524.2</v>
      </c>
      <c r="BQ11" s="21">
        <v>0</v>
      </c>
      <c r="BR11" s="21">
        <v>10.220000000000001</v>
      </c>
      <c r="BS11" s="21">
        <v>130403.16</v>
      </c>
      <c r="BT11" s="21">
        <v>0</v>
      </c>
      <c r="BU11" s="21">
        <v>0</v>
      </c>
      <c r="BV11" s="21">
        <v>0</v>
      </c>
      <c r="BW11" s="21">
        <v>0</v>
      </c>
      <c r="BX11" s="21">
        <v>1134411.05</v>
      </c>
      <c r="BY11" s="21">
        <v>0</v>
      </c>
      <c r="BZ11" s="21">
        <v>0</v>
      </c>
      <c r="CA11" s="21">
        <v>10864498.58</v>
      </c>
      <c r="CB11" s="21">
        <v>266097847.5</v>
      </c>
      <c r="CC11" s="21">
        <v>1754538.75</v>
      </c>
      <c r="CD11" s="21">
        <v>113891004.03</v>
      </c>
      <c r="CE11" s="21">
        <v>0</v>
      </c>
      <c r="CF11" s="21">
        <v>0</v>
      </c>
      <c r="CG11" s="21">
        <v>2952866.4</v>
      </c>
      <c r="CH11" s="21">
        <v>20338701.030000001</v>
      </c>
      <c r="CI11" s="21">
        <v>0</v>
      </c>
      <c r="CJ11" s="22">
        <v>35360993.82</v>
      </c>
      <c r="CK11" s="21">
        <v>0</v>
      </c>
      <c r="CL11" s="21">
        <v>0</v>
      </c>
      <c r="CM11" s="22">
        <v>29933998.34</v>
      </c>
      <c r="CN11" s="21">
        <v>0</v>
      </c>
      <c r="CO11" s="21">
        <v>29933998.34</v>
      </c>
      <c r="CP11" s="22">
        <v>5426995.4800000004</v>
      </c>
      <c r="CQ11" s="21">
        <v>0</v>
      </c>
      <c r="CR11" s="21">
        <v>5426995.4800000004</v>
      </c>
      <c r="CS11" s="21">
        <v>94480.09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1076635555.6699996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92173916.061787516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92173916.061787516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185985952.59999999</v>
      </c>
      <c r="E13" s="21">
        <v>164919.16</v>
      </c>
      <c r="F13" s="21">
        <v>80386609.420000002</v>
      </c>
      <c r="G13" s="21">
        <v>105434424.02</v>
      </c>
      <c r="H13" s="21">
        <v>12842587.91</v>
      </c>
      <c r="I13" s="21">
        <v>90810.41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2606597.8199999998</v>
      </c>
      <c r="P13" s="21">
        <v>0</v>
      </c>
      <c r="Q13" s="21">
        <v>4068829.86</v>
      </c>
      <c r="R13" s="21">
        <v>0</v>
      </c>
      <c r="S13" s="21">
        <v>0</v>
      </c>
      <c r="T13" s="21">
        <v>683242778.38999999</v>
      </c>
      <c r="U13" s="21">
        <v>9593732.1217969991</v>
      </c>
      <c r="V13" s="21">
        <v>284403.27</v>
      </c>
      <c r="W13" s="21">
        <v>845686.05</v>
      </c>
      <c r="X13" s="21">
        <v>113949.4</v>
      </c>
      <c r="Y13" s="21">
        <v>6475.24</v>
      </c>
      <c r="Z13" s="21">
        <v>207211.08</v>
      </c>
      <c r="AA13" s="21">
        <v>0</v>
      </c>
      <c r="AB13" s="21">
        <v>0</v>
      </c>
      <c r="AC13" s="21">
        <v>183885.24</v>
      </c>
      <c r="AD13" s="21">
        <v>1275180.74</v>
      </c>
      <c r="AE13" s="21">
        <v>0</v>
      </c>
      <c r="AF13" s="21">
        <v>3037.37</v>
      </c>
      <c r="AG13" s="21">
        <v>165895202.84</v>
      </c>
      <c r="AH13" s="21">
        <v>0</v>
      </c>
      <c r="AI13" s="21">
        <v>0</v>
      </c>
      <c r="AJ13" s="21">
        <v>2557466.61</v>
      </c>
      <c r="AK13" s="21">
        <v>52211.94</v>
      </c>
      <c r="AL13" s="21">
        <v>0</v>
      </c>
      <c r="AM13" s="21">
        <v>0</v>
      </c>
      <c r="AN13" s="21">
        <v>0</v>
      </c>
      <c r="AO13" s="21">
        <v>0</v>
      </c>
      <c r="AP13" s="21">
        <v>422.16</v>
      </c>
      <c r="AQ13" s="21">
        <v>0</v>
      </c>
      <c r="AR13" s="21">
        <v>0</v>
      </c>
      <c r="AS13" s="21">
        <v>0</v>
      </c>
      <c r="AT13" s="21">
        <v>0</v>
      </c>
      <c r="AU13" s="21">
        <v>1898368.97</v>
      </c>
      <c r="AV13" s="21">
        <v>1486801.22</v>
      </c>
      <c r="AW13" s="21">
        <v>0</v>
      </c>
      <c r="AX13" s="21">
        <v>2210793.5699999998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7386.43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15074.25</v>
      </c>
      <c r="BO13" s="21">
        <v>0</v>
      </c>
      <c r="BP13" s="21">
        <v>1127401.74</v>
      </c>
      <c r="BQ13" s="21">
        <v>0</v>
      </c>
      <c r="BR13" s="21">
        <v>11156355.99</v>
      </c>
      <c r="BS13" s="21">
        <v>6631473.3200000003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3600722.15</v>
      </c>
      <c r="CK13" s="21">
        <v>0</v>
      </c>
      <c r="CL13" s="21">
        <v>0</v>
      </c>
      <c r="CM13" s="22">
        <v>3584846.33</v>
      </c>
      <c r="CN13" s="21">
        <v>10763.2</v>
      </c>
      <c r="CO13" s="21">
        <v>3574083.13</v>
      </c>
      <c r="CP13" s="22">
        <v>15875.820000000002</v>
      </c>
      <c r="CQ13" s="21">
        <v>15875.820000000002</v>
      </c>
      <c r="CR13" s="21">
        <v>0</v>
      </c>
      <c r="CS13" s="21">
        <v>44342.53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1098035141.2217972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2555983062.3900003</v>
      </c>
      <c r="E14" s="21">
        <v>567934.10999999987</v>
      </c>
      <c r="F14" s="21">
        <v>617523356.6924839</v>
      </c>
      <c r="G14" s="21">
        <v>1937891771.5875163</v>
      </c>
      <c r="H14" s="21">
        <v>7884069.6599999992</v>
      </c>
      <c r="I14" s="21">
        <v>11800.45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24338818.16</v>
      </c>
      <c r="P14" s="21">
        <v>0</v>
      </c>
      <c r="Q14" s="21">
        <v>816835.57000000007</v>
      </c>
      <c r="R14" s="21">
        <v>0</v>
      </c>
      <c r="S14" s="21">
        <v>0</v>
      </c>
      <c r="T14" s="21">
        <v>1253475798.4400001</v>
      </c>
      <c r="U14" s="21">
        <v>85298018.689999998</v>
      </c>
      <c r="V14" s="21">
        <v>787500.25000000012</v>
      </c>
      <c r="W14" s="21">
        <v>3791868.55</v>
      </c>
      <c r="X14" s="21">
        <v>0</v>
      </c>
      <c r="Y14" s="21">
        <v>5820350.29</v>
      </c>
      <c r="Z14" s="21">
        <v>10448241.359999999</v>
      </c>
      <c r="AA14" s="21">
        <v>0</v>
      </c>
      <c r="AB14" s="21">
        <v>0</v>
      </c>
      <c r="AC14" s="21">
        <v>41914.22</v>
      </c>
      <c r="AD14" s="21">
        <v>2811786.83</v>
      </c>
      <c r="AE14" s="21">
        <v>0</v>
      </c>
      <c r="AF14" s="21">
        <v>16119.01</v>
      </c>
      <c r="AG14" s="21">
        <v>0</v>
      </c>
      <c r="AH14" s="21">
        <v>0</v>
      </c>
      <c r="AI14" s="21">
        <v>0</v>
      </c>
      <c r="AJ14" s="21">
        <v>6820057.8499999996</v>
      </c>
      <c r="AK14" s="21">
        <v>0</v>
      </c>
      <c r="AL14" s="21">
        <v>0</v>
      </c>
      <c r="AM14" s="21">
        <v>2667083.27</v>
      </c>
      <c r="AN14" s="21">
        <v>0</v>
      </c>
      <c r="AO14" s="21">
        <v>0</v>
      </c>
      <c r="AP14" s="21">
        <v>4724.82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177547.96000000002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4546.05</v>
      </c>
      <c r="BO14" s="21">
        <v>0</v>
      </c>
      <c r="BP14" s="21">
        <v>886639.04000000015</v>
      </c>
      <c r="BQ14" s="21">
        <v>1511974.97</v>
      </c>
      <c r="BR14" s="21">
        <v>12845717.609999999</v>
      </c>
      <c r="BS14" s="21">
        <v>1606850.75</v>
      </c>
      <c r="BT14" s="21">
        <v>0</v>
      </c>
      <c r="BU14" s="21">
        <v>0</v>
      </c>
      <c r="BV14" s="21">
        <v>149131465.28</v>
      </c>
      <c r="BW14" s="21">
        <v>0</v>
      </c>
      <c r="BX14" s="21">
        <v>1419758.99</v>
      </c>
      <c r="BY14" s="21">
        <v>0</v>
      </c>
      <c r="BZ14" s="21">
        <v>0</v>
      </c>
      <c r="CA14" s="21">
        <v>13520525.710000001</v>
      </c>
      <c r="CB14" s="21">
        <v>326138964.76999998</v>
      </c>
      <c r="CC14" s="21">
        <v>2219533.37</v>
      </c>
      <c r="CD14" s="21">
        <v>143424898.41</v>
      </c>
      <c r="CE14" s="21">
        <v>0</v>
      </c>
      <c r="CF14" s="21">
        <v>0</v>
      </c>
      <c r="CG14" s="21">
        <v>3694143.74</v>
      </c>
      <c r="CH14" s="21">
        <v>25562827.239999998</v>
      </c>
      <c r="CI14" s="21">
        <v>0</v>
      </c>
      <c r="CJ14" s="22">
        <v>452910779.11000144</v>
      </c>
      <c r="CK14" s="21">
        <v>18743.649999380112</v>
      </c>
      <c r="CL14" s="21">
        <v>0</v>
      </c>
      <c r="CM14" s="22">
        <v>74658496.290000111</v>
      </c>
      <c r="CN14" s="21">
        <v>275748</v>
      </c>
      <c r="CO14" s="21">
        <v>74382748.290000111</v>
      </c>
      <c r="CP14" s="22">
        <v>378233539.17000198</v>
      </c>
      <c r="CQ14" s="21">
        <v>13261435.449999999</v>
      </c>
      <c r="CR14" s="21">
        <v>364972103.720002</v>
      </c>
      <c r="CS14" s="21">
        <v>4589128.1400000304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5100663350.9500017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41243908.750000037</v>
      </c>
      <c r="BQ15" s="21">
        <v>0</v>
      </c>
      <c r="BR15" s="21">
        <v>0</v>
      </c>
      <c r="BS15" s="21">
        <v>4572783284.2942867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128.59047619047618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4614027321.6347628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37519126.519402996</v>
      </c>
      <c r="BJ16" s="21">
        <v>40442203.03100799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77961329.550410986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9832724</v>
      </c>
      <c r="E17" s="21">
        <v>24867</v>
      </c>
      <c r="F17" s="21">
        <v>22521042</v>
      </c>
      <c r="G17" s="21">
        <v>-12713185</v>
      </c>
      <c r="H17" s="21">
        <v>17484984</v>
      </c>
      <c r="I17" s="21">
        <v>39338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26747894</v>
      </c>
      <c r="P17" s="21">
        <v>0</v>
      </c>
      <c r="Q17" s="21">
        <v>2093337</v>
      </c>
      <c r="R17" s="21">
        <v>0</v>
      </c>
      <c r="S17" s="21">
        <v>0</v>
      </c>
      <c r="T17" s="21">
        <v>1191847.54</v>
      </c>
      <c r="U17" s="21">
        <v>0</v>
      </c>
      <c r="V17" s="21">
        <v>268098.43</v>
      </c>
      <c r="W17" s="21">
        <v>2091339.35</v>
      </c>
      <c r="X17" s="21">
        <v>0</v>
      </c>
      <c r="Y17" s="21">
        <v>1975816</v>
      </c>
      <c r="Z17" s="21">
        <v>113800</v>
      </c>
      <c r="AA17" s="21">
        <v>0</v>
      </c>
      <c r="AB17" s="21">
        <v>0</v>
      </c>
      <c r="AC17" s="21">
        <v>1006062</v>
      </c>
      <c r="AD17" s="21">
        <v>67103893</v>
      </c>
      <c r="AE17" s="21">
        <v>0</v>
      </c>
      <c r="AF17" s="21">
        <v>135037</v>
      </c>
      <c r="AG17" s="21">
        <v>0</v>
      </c>
      <c r="AH17" s="21">
        <v>0</v>
      </c>
      <c r="AI17" s="21">
        <v>0</v>
      </c>
      <c r="AJ17" s="21">
        <v>0</v>
      </c>
      <c r="AK17" s="21">
        <v>908</v>
      </c>
      <c r="AL17" s="21">
        <v>0</v>
      </c>
      <c r="AM17" s="21">
        <v>1609892</v>
      </c>
      <c r="AN17" s="21">
        <v>64405</v>
      </c>
      <c r="AO17" s="21">
        <v>0</v>
      </c>
      <c r="AP17" s="21">
        <v>51376</v>
      </c>
      <c r="AQ17" s="21">
        <v>0</v>
      </c>
      <c r="AR17" s="21">
        <v>0</v>
      </c>
      <c r="AS17" s="21">
        <v>0</v>
      </c>
      <c r="AT17" s="21">
        <v>360923498</v>
      </c>
      <c r="AU17" s="21">
        <v>9174887</v>
      </c>
      <c r="AV17" s="21">
        <v>13011237</v>
      </c>
      <c r="AW17" s="21">
        <v>0</v>
      </c>
      <c r="AX17" s="21">
        <v>6251659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2005995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149952940</v>
      </c>
      <c r="BO17" s="21">
        <v>0</v>
      </c>
      <c r="BP17" s="21">
        <v>11437394</v>
      </c>
      <c r="BQ17" s="21">
        <v>0</v>
      </c>
      <c r="BR17" s="21">
        <v>58217645</v>
      </c>
      <c r="BS17" s="21">
        <v>8914717</v>
      </c>
      <c r="BT17" s="21">
        <v>0</v>
      </c>
      <c r="BU17" s="21">
        <v>0</v>
      </c>
      <c r="BV17" s="21">
        <v>859490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10549</v>
      </c>
      <c r="CT17" s="21">
        <v>118782.02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752689544.33999991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16337.416000000001</v>
      </c>
      <c r="E18" s="21">
        <v>595.33169276692536</v>
      </c>
      <c r="F18" s="21">
        <v>10747.955662693983</v>
      </c>
      <c r="G18" s="21">
        <v>4994.1286445390924</v>
      </c>
      <c r="H18" s="21">
        <v>0</v>
      </c>
      <c r="I18" s="21">
        <v>63594.83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2068.9</v>
      </c>
      <c r="X18" s="21">
        <v>0</v>
      </c>
      <c r="Y18" s="21">
        <v>22781.08</v>
      </c>
      <c r="Z18" s="21">
        <v>46039.354700000004</v>
      </c>
      <c r="AA18" s="21">
        <v>0</v>
      </c>
      <c r="AB18" s="21">
        <v>0</v>
      </c>
      <c r="AC18" s="21">
        <v>898.20299999999997</v>
      </c>
      <c r="AD18" s="21">
        <v>2005.4621999999999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1859217.67</v>
      </c>
      <c r="AK18" s="21">
        <v>0</v>
      </c>
      <c r="AL18" s="21">
        <v>0</v>
      </c>
      <c r="AM18" s="21">
        <v>28571.43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176601.03450000001</v>
      </c>
      <c r="AU18" s="21">
        <v>204.29040000000001</v>
      </c>
      <c r="AV18" s="21">
        <v>0</v>
      </c>
      <c r="AW18" s="21">
        <v>0</v>
      </c>
      <c r="AX18" s="21">
        <v>216.2004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2592.0337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1577.9</v>
      </c>
      <c r="BO18" s="21">
        <v>0</v>
      </c>
      <c r="BP18" s="21">
        <v>3185.39</v>
      </c>
      <c r="BQ18" s="21">
        <v>0</v>
      </c>
      <c r="BR18" s="21">
        <v>0</v>
      </c>
      <c r="BS18" s="21">
        <v>12860.419999999998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22207.889999999996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2260959.5048999996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6379347.1999999993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86049317.712667003</v>
      </c>
      <c r="BJ19" s="21">
        <v>22584361.310371995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115013026.223039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16378539.83</v>
      </c>
      <c r="E20" s="21">
        <v>6042476.879999999</v>
      </c>
      <c r="F20" s="21">
        <v>1095544.1600000001</v>
      </c>
      <c r="G20" s="21">
        <v>9240518.790000001</v>
      </c>
      <c r="H20" s="21">
        <v>0</v>
      </c>
      <c r="I20" s="21">
        <v>2113931.5000000005</v>
      </c>
      <c r="J20" s="21">
        <v>0</v>
      </c>
      <c r="K20" s="21">
        <v>0</v>
      </c>
      <c r="L20" s="21">
        <v>3500</v>
      </c>
      <c r="M20" s="21">
        <v>0</v>
      </c>
      <c r="N20" s="21">
        <v>0</v>
      </c>
      <c r="O20" s="21">
        <v>550</v>
      </c>
      <c r="P20" s="21">
        <v>0</v>
      </c>
      <c r="Q20" s="21">
        <v>1798261.5799999998</v>
      </c>
      <c r="R20" s="21">
        <v>0</v>
      </c>
      <c r="S20" s="21">
        <v>0</v>
      </c>
      <c r="T20" s="21">
        <v>122263832</v>
      </c>
      <c r="U20" s="21">
        <v>9408755.9600000009</v>
      </c>
      <c r="V20" s="21">
        <v>2258028.2800000003</v>
      </c>
      <c r="W20" s="21">
        <v>7870698.7199999997</v>
      </c>
      <c r="X20" s="21">
        <v>0</v>
      </c>
      <c r="Y20" s="21">
        <v>497514.76</v>
      </c>
      <c r="Z20" s="21">
        <v>1833625.59</v>
      </c>
      <c r="AA20" s="21">
        <v>0</v>
      </c>
      <c r="AB20" s="21">
        <v>0</v>
      </c>
      <c r="AC20" s="21">
        <v>136892.07</v>
      </c>
      <c r="AD20" s="21">
        <v>155981.52000000002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1985181.59</v>
      </c>
      <c r="AK20" s="21">
        <v>0</v>
      </c>
      <c r="AL20" s="21">
        <v>0</v>
      </c>
      <c r="AM20" s="21">
        <v>3123238.54</v>
      </c>
      <c r="AN20" s="21">
        <v>0</v>
      </c>
      <c r="AO20" s="21">
        <v>0</v>
      </c>
      <c r="AP20" s="21">
        <v>5131685.4800000004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347892.78999999992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75808.240000000005</v>
      </c>
      <c r="BO20" s="21">
        <v>0</v>
      </c>
      <c r="BP20" s="21">
        <v>30478.81</v>
      </c>
      <c r="BQ20" s="21">
        <v>0</v>
      </c>
      <c r="BR20" s="21">
        <v>1890258.64</v>
      </c>
      <c r="BS20" s="21">
        <v>321137.10000000003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155253419.56999999</v>
      </c>
      <c r="CA20" s="21">
        <v>0</v>
      </c>
      <c r="CB20" s="21">
        <v>10629256.720000001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939818.16</v>
      </c>
      <c r="CI20" s="21">
        <v>0</v>
      </c>
      <c r="CJ20" s="22">
        <v>88030151.160000011</v>
      </c>
      <c r="CK20" s="21">
        <v>18241.620000000003</v>
      </c>
      <c r="CL20" s="21">
        <v>0</v>
      </c>
      <c r="CM20" s="22">
        <v>75289887.310000002</v>
      </c>
      <c r="CN20" s="21">
        <v>475030.30999999994</v>
      </c>
      <c r="CO20" s="21">
        <v>74814857</v>
      </c>
      <c r="CP20" s="22">
        <v>12722022.23</v>
      </c>
      <c r="CQ20" s="21">
        <v>1753828.39</v>
      </c>
      <c r="CR20" s="21">
        <v>10968193.84</v>
      </c>
      <c r="CS20" s="21">
        <v>354199.64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432832638.25000006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19738737.830000002</v>
      </c>
      <c r="E21" s="21">
        <v>1750889.67</v>
      </c>
      <c r="F21" s="21">
        <v>7051364.9500000002</v>
      </c>
      <c r="G21" s="21">
        <v>10936483.210000001</v>
      </c>
      <c r="H21" s="21">
        <v>0</v>
      </c>
      <c r="I21" s="21">
        <v>53248.639999999999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24927.22</v>
      </c>
      <c r="P21" s="21">
        <v>0</v>
      </c>
      <c r="Q21" s="21">
        <v>0</v>
      </c>
      <c r="R21" s="21">
        <v>0</v>
      </c>
      <c r="S21" s="21">
        <v>0</v>
      </c>
      <c r="T21" s="21">
        <v>623240.62</v>
      </c>
      <c r="U21" s="21">
        <v>0</v>
      </c>
      <c r="V21" s="21">
        <v>1733700.9300000004</v>
      </c>
      <c r="W21" s="21">
        <v>57784530.119999997</v>
      </c>
      <c r="X21" s="21">
        <v>0</v>
      </c>
      <c r="Y21" s="21">
        <v>957263.05</v>
      </c>
      <c r="Z21" s="21">
        <v>657867.15</v>
      </c>
      <c r="AA21" s="21">
        <v>0</v>
      </c>
      <c r="AB21" s="21">
        <v>0</v>
      </c>
      <c r="AC21" s="21">
        <v>39149.17</v>
      </c>
      <c r="AD21" s="21">
        <v>225366.23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3000</v>
      </c>
      <c r="AL21" s="21">
        <v>0</v>
      </c>
      <c r="AM21" s="21">
        <v>0</v>
      </c>
      <c r="AN21" s="21">
        <v>0</v>
      </c>
      <c r="AO21" s="21">
        <v>0</v>
      </c>
      <c r="AP21" s="21">
        <v>229803.41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2434851.21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3764885.41</v>
      </c>
      <c r="BO21" s="21">
        <v>0</v>
      </c>
      <c r="BP21" s="21">
        <v>3023193.16</v>
      </c>
      <c r="BQ21" s="21">
        <v>0</v>
      </c>
      <c r="BR21" s="21">
        <v>2635999.0700000003</v>
      </c>
      <c r="BS21" s="21">
        <v>539964.97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343000.16</v>
      </c>
      <c r="CK21" s="21">
        <v>0</v>
      </c>
      <c r="CL21" s="21">
        <v>0</v>
      </c>
      <c r="CM21" s="22">
        <v>343000.16</v>
      </c>
      <c r="CN21" s="21">
        <v>343000.16</v>
      </c>
      <c r="CO21" s="21">
        <v>0</v>
      </c>
      <c r="CP21" s="22">
        <v>0</v>
      </c>
      <c r="CQ21" s="21">
        <v>0</v>
      </c>
      <c r="CR21" s="21">
        <v>0</v>
      </c>
      <c r="CS21" s="21">
        <v>6715.29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94819443.640000001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1554049197.3700004</v>
      </c>
      <c r="E22" s="21">
        <v>1357581.26</v>
      </c>
      <c r="F22" s="21">
        <v>789326067.41000032</v>
      </c>
      <c r="G22" s="21">
        <v>763365548.70000005</v>
      </c>
      <c r="H22" s="21">
        <v>60698.75</v>
      </c>
      <c r="I22" s="21">
        <v>2814167.86</v>
      </c>
      <c r="J22" s="21">
        <v>0</v>
      </c>
      <c r="K22" s="21">
        <v>48562.5</v>
      </c>
      <c r="L22" s="21">
        <v>0</v>
      </c>
      <c r="M22" s="21">
        <v>0</v>
      </c>
      <c r="N22" s="21">
        <v>0</v>
      </c>
      <c r="O22" s="21">
        <v>135204685.94999999</v>
      </c>
      <c r="P22" s="21">
        <v>0</v>
      </c>
      <c r="Q22" s="21">
        <v>290908862.75</v>
      </c>
      <c r="R22" s="21">
        <v>0</v>
      </c>
      <c r="S22" s="21">
        <v>0</v>
      </c>
      <c r="T22" s="21">
        <v>1433019563.2700012</v>
      </c>
      <c r="U22" s="21">
        <v>352445504.97000003</v>
      </c>
      <c r="V22" s="21">
        <v>6570833.810000062</v>
      </c>
      <c r="W22" s="21">
        <v>544318825.84000146</v>
      </c>
      <c r="X22" s="21">
        <v>2644573.34</v>
      </c>
      <c r="Y22" s="21">
        <v>187577364.16</v>
      </c>
      <c r="Z22" s="21">
        <v>408599023.94</v>
      </c>
      <c r="AA22" s="21">
        <v>0</v>
      </c>
      <c r="AB22" s="21">
        <v>0</v>
      </c>
      <c r="AC22" s="21">
        <v>0</v>
      </c>
      <c r="AD22" s="21">
        <v>8534901.1400000006</v>
      </c>
      <c r="AE22" s="21">
        <v>0</v>
      </c>
      <c r="AF22" s="21">
        <v>15820580.220000001</v>
      </c>
      <c r="AG22" s="21">
        <v>442160253.31</v>
      </c>
      <c r="AH22" s="21">
        <v>211199960.62</v>
      </c>
      <c r="AI22" s="21">
        <v>18341674.699999999</v>
      </c>
      <c r="AJ22" s="21">
        <v>44818094.399999991</v>
      </c>
      <c r="AK22" s="21">
        <v>10894.6</v>
      </c>
      <c r="AL22" s="21">
        <v>0</v>
      </c>
      <c r="AM22" s="21">
        <v>23093600.850000001</v>
      </c>
      <c r="AN22" s="21">
        <v>21342857.149999999</v>
      </c>
      <c r="AO22" s="21">
        <v>0</v>
      </c>
      <c r="AP22" s="21">
        <v>5018140.83</v>
      </c>
      <c r="AQ22" s="21">
        <v>0</v>
      </c>
      <c r="AR22" s="21">
        <v>0</v>
      </c>
      <c r="AS22" s="21">
        <v>0</v>
      </c>
      <c r="AT22" s="21">
        <v>325201941.51000011</v>
      </c>
      <c r="AU22" s="21">
        <v>409705985.87000006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32010057.890000001</v>
      </c>
      <c r="BE22" s="21">
        <v>0</v>
      </c>
      <c r="BF22" s="21">
        <v>0</v>
      </c>
      <c r="BG22" s="21">
        <v>0</v>
      </c>
      <c r="BH22" s="21">
        <v>156272.4</v>
      </c>
      <c r="BI22" s="21">
        <v>105761329.17999999</v>
      </c>
      <c r="BJ22" s="21">
        <v>0</v>
      </c>
      <c r="BK22" s="21">
        <v>0</v>
      </c>
      <c r="BL22" s="21">
        <v>3952.1</v>
      </c>
      <c r="BM22" s="21">
        <v>0</v>
      </c>
      <c r="BN22" s="21">
        <v>507332.63</v>
      </c>
      <c r="BO22" s="21">
        <v>0</v>
      </c>
      <c r="BP22" s="21">
        <v>41597779.919999868</v>
      </c>
      <c r="BQ22" s="21">
        <v>2635675.65</v>
      </c>
      <c r="BR22" s="21">
        <v>5147421940.4499989</v>
      </c>
      <c r="BS22" s="21">
        <v>48000430.450000003</v>
      </c>
      <c r="BT22" s="21">
        <v>0</v>
      </c>
      <c r="BU22" s="21">
        <v>0</v>
      </c>
      <c r="BV22" s="21">
        <v>0</v>
      </c>
      <c r="BW22" s="21">
        <v>0</v>
      </c>
      <c r="BX22" s="21">
        <v>14190609.249999985</v>
      </c>
      <c r="BY22" s="21">
        <v>0</v>
      </c>
      <c r="BZ22" s="21">
        <v>0</v>
      </c>
      <c r="CA22" s="21">
        <v>135444746.46999991</v>
      </c>
      <c r="CB22" s="21">
        <v>3287320504.5</v>
      </c>
      <c r="CC22" s="21">
        <v>22107858.32</v>
      </c>
      <c r="CD22" s="21">
        <v>1430272167.1300027</v>
      </c>
      <c r="CE22" s="21">
        <v>350977.38</v>
      </c>
      <c r="CF22" s="21">
        <v>0</v>
      </c>
      <c r="CG22" s="21">
        <v>36929194.489999987</v>
      </c>
      <c r="CH22" s="21">
        <v>255123668.41999999</v>
      </c>
      <c r="CI22" s="21">
        <v>0</v>
      </c>
      <c r="CJ22" s="22">
        <v>4242139877.130002</v>
      </c>
      <c r="CK22" s="21">
        <v>6665</v>
      </c>
      <c r="CL22" s="21">
        <v>22692.3</v>
      </c>
      <c r="CM22" s="22">
        <v>1317853284.6199999</v>
      </c>
      <c r="CN22" s="21">
        <v>5029884.87</v>
      </c>
      <c r="CO22" s="21">
        <v>1312823399.75</v>
      </c>
      <c r="CP22" s="22">
        <v>2924257235.2100024</v>
      </c>
      <c r="CQ22" s="21">
        <v>99177815.510000005</v>
      </c>
      <c r="CR22" s="21">
        <v>2825079419.7000022</v>
      </c>
      <c r="CS22" s="21">
        <v>8476538.840000011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21253961662.310009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265476667.7399978</v>
      </c>
      <c r="E23" s="21">
        <v>213441.20000000004</v>
      </c>
      <c r="F23" s="21">
        <v>120747529.75760579</v>
      </c>
      <c r="G23" s="21">
        <v>144515696.78239202</v>
      </c>
      <c r="H23" s="21">
        <v>9.0399999999999991</v>
      </c>
      <c r="I23" s="21">
        <v>559416.74999999988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205176264.56</v>
      </c>
      <c r="P23" s="21">
        <v>0</v>
      </c>
      <c r="Q23" s="21">
        <v>2706791.51</v>
      </c>
      <c r="R23" s="21">
        <v>0</v>
      </c>
      <c r="S23" s="21">
        <v>0</v>
      </c>
      <c r="T23" s="21">
        <v>5588908.3099999987</v>
      </c>
      <c r="U23" s="21">
        <v>220357552.67000002</v>
      </c>
      <c r="V23" s="21">
        <v>1294634.7799999996</v>
      </c>
      <c r="W23" s="21">
        <v>7623192.1200000029</v>
      </c>
      <c r="X23" s="21">
        <v>0</v>
      </c>
      <c r="Y23" s="21">
        <v>3499997.7100000004</v>
      </c>
      <c r="Z23" s="21">
        <v>18683234.070000004</v>
      </c>
      <c r="AA23" s="21">
        <v>0</v>
      </c>
      <c r="AB23" s="21">
        <v>0</v>
      </c>
      <c r="AC23" s="21">
        <v>566.43000000000097</v>
      </c>
      <c r="AD23" s="21">
        <v>11932.49</v>
      </c>
      <c r="AE23" s="21">
        <v>0</v>
      </c>
      <c r="AF23" s="21">
        <v>2520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393867.81</v>
      </c>
      <c r="AN23" s="21">
        <v>0</v>
      </c>
      <c r="AO23" s="21">
        <v>0</v>
      </c>
      <c r="AP23" s="21">
        <v>13771.21</v>
      </c>
      <c r="AQ23" s="21">
        <v>0</v>
      </c>
      <c r="AR23" s="21">
        <v>0</v>
      </c>
      <c r="AS23" s="21">
        <v>0</v>
      </c>
      <c r="AT23" s="21">
        <v>1176544.28</v>
      </c>
      <c r="AU23" s="21">
        <v>2465.8100000000004</v>
      </c>
      <c r="AV23" s="21">
        <v>5581.16</v>
      </c>
      <c r="AW23" s="21">
        <v>0</v>
      </c>
      <c r="AX23" s="21">
        <v>1055.8400000000001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2522123.58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61461.999999999993</v>
      </c>
      <c r="BO23" s="21">
        <v>0</v>
      </c>
      <c r="BP23" s="21">
        <v>1950231.24</v>
      </c>
      <c r="BQ23" s="21">
        <v>6042867.4300007476</v>
      </c>
      <c r="BR23" s="21">
        <v>8508061.6799999997</v>
      </c>
      <c r="BS23" s="21">
        <v>4623360.4800000004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1147330.47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1543385.59</v>
      </c>
      <c r="CK23" s="21">
        <v>0</v>
      </c>
      <c r="CL23" s="21">
        <v>0</v>
      </c>
      <c r="CM23" s="22">
        <v>1218068.5900000001</v>
      </c>
      <c r="CN23" s="21">
        <v>20395</v>
      </c>
      <c r="CO23" s="21">
        <v>1197673.5900000001</v>
      </c>
      <c r="CP23" s="22">
        <v>325317</v>
      </c>
      <c r="CQ23" s="21">
        <v>146981</v>
      </c>
      <c r="CR23" s="21">
        <v>178336</v>
      </c>
      <c r="CS23" s="21">
        <v>28832026.259999804</v>
      </c>
      <c r="CT23" s="21">
        <v>1212779.2899999998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789018602.30999827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30760491.359999958</v>
      </c>
      <c r="E24" s="21">
        <v>436861.55</v>
      </c>
      <c r="F24" s="21">
        <v>6761564.1599999601</v>
      </c>
      <c r="G24" s="21">
        <v>23562065.649999999</v>
      </c>
      <c r="H24" s="21">
        <v>776040.4</v>
      </c>
      <c r="I24" s="21">
        <v>629448.9</v>
      </c>
      <c r="J24" s="21">
        <v>141389.93</v>
      </c>
      <c r="K24" s="21">
        <v>0</v>
      </c>
      <c r="L24" s="21">
        <v>0</v>
      </c>
      <c r="M24" s="21">
        <v>0</v>
      </c>
      <c r="N24" s="21">
        <v>0</v>
      </c>
      <c r="O24" s="21">
        <v>10136045.68</v>
      </c>
      <c r="P24" s="21">
        <v>0</v>
      </c>
      <c r="Q24" s="21">
        <v>31973.94</v>
      </c>
      <c r="R24" s="21">
        <v>0</v>
      </c>
      <c r="S24" s="21">
        <v>0</v>
      </c>
      <c r="T24" s="21">
        <v>245419488.75573599</v>
      </c>
      <c r="U24" s="21">
        <v>9824976.3599999994</v>
      </c>
      <c r="V24" s="21">
        <v>2365597.3099999898</v>
      </c>
      <c r="W24" s="21">
        <v>33655060.800000101</v>
      </c>
      <c r="X24" s="21">
        <v>0</v>
      </c>
      <c r="Y24" s="21">
        <v>3393630.8699999996</v>
      </c>
      <c r="Z24" s="21">
        <v>25955153.449999999</v>
      </c>
      <c r="AA24" s="21">
        <v>0</v>
      </c>
      <c r="AB24" s="21">
        <v>0</v>
      </c>
      <c r="AC24" s="21">
        <v>285728.32000001299</v>
      </c>
      <c r="AD24" s="21">
        <v>886861.15000000095</v>
      </c>
      <c r="AE24" s="21">
        <v>0</v>
      </c>
      <c r="AF24" s="21">
        <v>251353.48</v>
      </c>
      <c r="AG24" s="21">
        <v>0</v>
      </c>
      <c r="AH24" s="21">
        <v>0</v>
      </c>
      <c r="AI24" s="21">
        <v>0</v>
      </c>
      <c r="AJ24" s="21">
        <v>3203252.6388021898</v>
      </c>
      <c r="AK24" s="21">
        <v>0</v>
      </c>
      <c r="AL24" s="21">
        <v>0</v>
      </c>
      <c r="AM24" s="21">
        <v>397588.68</v>
      </c>
      <c r="AN24" s="21">
        <v>127126.48</v>
      </c>
      <c r="AO24" s="21">
        <v>0</v>
      </c>
      <c r="AP24" s="21">
        <v>788410.71</v>
      </c>
      <c r="AQ24" s="21">
        <v>0</v>
      </c>
      <c r="AR24" s="21">
        <v>0</v>
      </c>
      <c r="AS24" s="21">
        <v>0</v>
      </c>
      <c r="AT24" s="21">
        <v>106922287.56999999</v>
      </c>
      <c r="AU24" s="21">
        <v>4793471.1899999902</v>
      </c>
      <c r="AV24" s="21">
        <v>4793368.5399999898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5534505.51000001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116792.91</v>
      </c>
      <c r="BO24" s="21">
        <v>0</v>
      </c>
      <c r="BP24" s="21">
        <v>30789016.779999699</v>
      </c>
      <c r="BQ24" s="21">
        <v>0</v>
      </c>
      <c r="BR24" s="21">
        <v>5017022.2200000007</v>
      </c>
      <c r="BS24" s="21">
        <v>8509224.0499999207</v>
      </c>
      <c r="BT24" s="21">
        <v>0</v>
      </c>
      <c r="BU24" s="21">
        <v>0</v>
      </c>
      <c r="BV24" s="21">
        <v>0</v>
      </c>
      <c r="BW24" s="21">
        <v>0</v>
      </c>
      <c r="BX24" s="21">
        <v>4540436.5040499996</v>
      </c>
      <c r="BY24" s="21">
        <v>0</v>
      </c>
      <c r="BZ24" s="21">
        <v>0</v>
      </c>
      <c r="CA24" s="21">
        <v>43361658.165200002</v>
      </c>
      <c r="CB24" s="21">
        <v>1054709220.6288</v>
      </c>
      <c r="CC24" s="21">
        <v>7063923.75765</v>
      </c>
      <c r="CD24" s="21">
        <v>499996404.42085004</v>
      </c>
      <c r="CE24" s="21">
        <v>0</v>
      </c>
      <c r="CF24" s="21">
        <v>0</v>
      </c>
      <c r="CG24" s="21">
        <v>11816362.789100001</v>
      </c>
      <c r="CH24" s="21">
        <v>81618850.375700012</v>
      </c>
      <c r="CI24" s="21">
        <v>6516</v>
      </c>
      <c r="CJ24" s="22">
        <v>171013049.399997</v>
      </c>
      <c r="CK24" s="21">
        <v>3500</v>
      </c>
      <c r="CL24" s="21">
        <v>0</v>
      </c>
      <c r="CM24" s="22">
        <v>158591436.65999699</v>
      </c>
      <c r="CN24" s="21">
        <v>0</v>
      </c>
      <c r="CO24" s="21">
        <v>158591436.65999699</v>
      </c>
      <c r="CP24" s="22">
        <v>12418112.74</v>
      </c>
      <c r="CQ24" s="21">
        <v>590132.81999999995</v>
      </c>
      <c r="CR24" s="21">
        <v>11827979.92</v>
      </c>
      <c r="CS24" s="21">
        <v>105168.22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2409736898.2458844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1571.3600000000001</v>
      </c>
      <c r="E25" s="21">
        <v>1571.3600000000001</v>
      </c>
      <c r="F25" s="21">
        <v>0</v>
      </c>
      <c r="G25" s="21">
        <v>0</v>
      </c>
      <c r="H25" s="21">
        <v>0</v>
      </c>
      <c r="I25" s="21">
        <v>40488.350000000006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166752</v>
      </c>
      <c r="U25" s="21">
        <v>0</v>
      </c>
      <c r="V25" s="21">
        <v>14617.99</v>
      </c>
      <c r="W25" s="21">
        <v>145359.02000000002</v>
      </c>
      <c r="X25" s="21">
        <v>0</v>
      </c>
      <c r="Y25" s="21">
        <v>299.99</v>
      </c>
      <c r="Z25" s="21">
        <v>-319.97000000000003</v>
      </c>
      <c r="AA25" s="21">
        <v>0</v>
      </c>
      <c r="AB25" s="21">
        <v>0</v>
      </c>
      <c r="AC25" s="21">
        <v>65</v>
      </c>
      <c r="AD25" s="21">
        <v>4.5200000000000005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0.05</v>
      </c>
      <c r="AQ25" s="21">
        <v>0</v>
      </c>
      <c r="AR25" s="21">
        <v>0</v>
      </c>
      <c r="AS25" s="21">
        <v>0</v>
      </c>
      <c r="AT25" s="21">
        <v>23051.14</v>
      </c>
      <c r="AU25" s="21">
        <v>37.11</v>
      </c>
      <c r="AV25" s="21">
        <v>70.59</v>
      </c>
      <c r="AW25" s="21">
        <v>0</v>
      </c>
      <c r="AX25" s="21">
        <v>3.82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2466.41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210.62</v>
      </c>
      <c r="BO25" s="21">
        <v>0</v>
      </c>
      <c r="BP25" s="21">
        <v>39.76</v>
      </c>
      <c r="BQ25" s="21">
        <v>16530.55</v>
      </c>
      <c r="BR25" s="21">
        <v>397288.52</v>
      </c>
      <c r="BS25" s="21">
        <v>1065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-129489.80000000005</v>
      </c>
      <c r="CK25" s="21">
        <v>0</v>
      </c>
      <c r="CL25" s="21">
        <v>4477.5</v>
      </c>
      <c r="CM25" s="22">
        <v>333460.76999999996</v>
      </c>
      <c r="CN25" s="21">
        <v>-4341.01</v>
      </c>
      <c r="CO25" s="21">
        <v>337801.77999999997</v>
      </c>
      <c r="CP25" s="22">
        <v>-467428.07</v>
      </c>
      <c r="CQ25" s="21">
        <v>0</v>
      </c>
      <c r="CR25" s="21">
        <v>-467428.07</v>
      </c>
      <c r="CS25" s="21">
        <v>3571.11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683683.14000000013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476738475.45038903</v>
      </c>
      <c r="E26" s="21">
        <v>2878040.8193166568</v>
      </c>
      <c r="F26" s="21">
        <v>459597791.36342049</v>
      </c>
      <c r="G26" s="21">
        <v>14262643.267651852</v>
      </c>
      <c r="H26" s="21">
        <v>121.89000424</v>
      </c>
      <c r="I26" s="21">
        <v>1439203.5002010001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8480922.7237759754</v>
      </c>
      <c r="P26" s="21">
        <v>0</v>
      </c>
      <c r="Q26" s="21">
        <v>306212.59353700001</v>
      </c>
      <c r="R26" s="21">
        <v>0</v>
      </c>
      <c r="S26" s="21">
        <v>0</v>
      </c>
      <c r="T26" s="21">
        <v>321000385.78056222</v>
      </c>
      <c r="U26" s="21">
        <v>23405589.568576001</v>
      </c>
      <c r="V26" s="21">
        <v>1192461.2784657713</v>
      </c>
      <c r="W26" s="21">
        <v>8217812.9990161723</v>
      </c>
      <c r="X26" s="21">
        <v>0</v>
      </c>
      <c r="Y26" s="21">
        <v>182477.9490582</v>
      </c>
      <c r="Z26" s="21">
        <v>5415156.1098000854</v>
      </c>
      <c r="AA26" s="21">
        <v>0</v>
      </c>
      <c r="AB26" s="21">
        <v>0</v>
      </c>
      <c r="AC26" s="21">
        <v>48859.010584681993</v>
      </c>
      <c r="AD26" s="21">
        <v>419134.82026414189</v>
      </c>
      <c r="AE26" s="21">
        <v>0</v>
      </c>
      <c r="AF26" s="21">
        <v>3246.3601100000001</v>
      </c>
      <c r="AG26" s="21">
        <v>0</v>
      </c>
      <c r="AH26" s="21">
        <v>0</v>
      </c>
      <c r="AI26" s="21">
        <v>0</v>
      </c>
      <c r="AJ26" s="21">
        <v>1980461.54</v>
      </c>
      <c r="AK26" s="21">
        <v>0</v>
      </c>
      <c r="AL26" s="21">
        <v>0</v>
      </c>
      <c r="AM26" s="21">
        <v>29100</v>
      </c>
      <c r="AN26" s="21">
        <v>0</v>
      </c>
      <c r="AO26" s="21">
        <v>0</v>
      </c>
      <c r="AP26" s="21">
        <v>19392.045321099999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170010.77145110932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8491.2401736803004</v>
      </c>
      <c r="BO26" s="21">
        <v>0</v>
      </c>
      <c r="BP26" s="21">
        <v>5598261.4515399998</v>
      </c>
      <c r="BQ26" s="21">
        <v>0</v>
      </c>
      <c r="BR26" s="21">
        <v>11412899.860299911</v>
      </c>
      <c r="BS26" s="21">
        <v>3291341.8108465746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308413801.42000133</v>
      </c>
      <c r="CK26" s="21">
        <v>7500</v>
      </c>
      <c r="CL26" s="21">
        <v>8860</v>
      </c>
      <c r="CM26" s="22">
        <v>44610203.320000023</v>
      </c>
      <c r="CN26" s="21">
        <v>665221.33999999985</v>
      </c>
      <c r="CO26" s="21">
        <v>43944981.980000019</v>
      </c>
      <c r="CP26" s="22">
        <v>263787238.10000131</v>
      </c>
      <c r="CQ26" s="21">
        <v>5095947.370000001</v>
      </c>
      <c r="CR26" s="21">
        <v>258691290.7300013</v>
      </c>
      <c r="CS26" s="21">
        <v>485875.23000000033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1178259695.4039781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74656.63</v>
      </c>
      <c r="E27" s="21">
        <v>66033.95</v>
      </c>
      <c r="F27" s="21">
        <v>8622.68</v>
      </c>
      <c r="G27" s="21">
        <v>0</v>
      </c>
      <c r="H27" s="21">
        <v>0</v>
      </c>
      <c r="I27" s="21">
        <v>516118.74</v>
      </c>
      <c r="J27" s="21">
        <v>0</v>
      </c>
      <c r="K27" s="21">
        <v>1996245.51</v>
      </c>
      <c r="L27" s="21">
        <v>0</v>
      </c>
      <c r="M27" s="21">
        <v>0</v>
      </c>
      <c r="N27" s="21">
        <v>0</v>
      </c>
      <c r="O27" s="21">
        <v>700</v>
      </c>
      <c r="P27" s="21">
        <v>18812916.32</v>
      </c>
      <c r="Q27" s="21">
        <v>0</v>
      </c>
      <c r="R27" s="21">
        <v>0</v>
      </c>
      <c r="S27" s="21">
        <v>0</v>
      </c>
      <c r="T27" s="21">
        <v>3459584.44</v>
      </c>
      <c r="U27" s="21">
        <v>0</v>
      </c>
      <c r="V27" s="21">
        <v>1699946.26</v>
      </c>
      <c r="W27" s="21">
        <v>6538992.0700000003</v>
      </c>
      <c r="X27" s="21">
        <v>0</v>
      </c>
      <c r="Y27" s="21">
        <v>13369.95</v>
      </c>
      <c r="Z27" s="21">
        <v>6947.69</v>
      </c>
      <c r="AA27" s="21">
        <v>0</v>
      </c>
      <c r="AB27" s="21">
        <v>0</v>
      </c>
      <c r="AC27" s="21">
        <v>834.39</v>
      </c>
      <c r="AD27" s="21">
        <v>1350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240098.73</v>
      </c>
      <c r="AN27" s="21">
        <v>0</v>
      </c>
      <c r="AO27" s="21">
        <v>0</v>
      </c>
      <c r="AP27" s="21">
        <v>4798.68</v>
      </c>
      <c r="AQ27" s="21">
        <v>0</v>
      </c>
      <c r="AR27" s="21">
        <v>0</v>
      </c>
      <c r="AS27" s="21">
        <v>0</v>
      </c>
      <c r="AT27" s="21">
        <v>6550450.3600000003</v>
      </c>
      <c r="AU27" s="21">
        <v>1008.91</v>
      </c>
      <c r="AV27" s="21">
        <v>1351.73</v>
      </c>
      <c r="AW27" s="21">
        <v>0</v>
      </c>
      <c r="AX27" s="21">
        <v>1335.35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546819.65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48859.98</v>
      </c>
      <c r="BO27" s="21">
        <v>0</v>
      </c>
      <c r="BP27" s="21">
        <v>404.27</v>
      </c>
      <c r="BQ27" s="21">
        <v>0</v>
      </c>
      <c r="BR27" s="21">
        <v>0</v>
      </c>
      <c r="BS27" s="21">
        <v>344055.76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0</v>
      </c>
      <c r="CB27" s="21">
        <v>37409.550000000003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16900</v>
      </c>
      <c r="CJ27" s="22">
        <v>707461434.71000004</v>
      </c>
      <c r="CK27" s="21">
        <v>0</v>
      </c>
      <c r="CL27" s="21">
        <v>0</v>
      </c>
      <c r="CM27" s="22">
        <v>2132801.2200000002</v>
      </c>
      <c r="CN27" s="21">
        <v>0</v>
      </c>
      <c r="CO27" s="21">
        <v>2132801.2200000002</v>
      </c>
      <c r="CP27" s="22">
        <v>705328633.49000001</v>
      </c>
      <c r="CQ27" s="21">
        <v>0</v>
      </c>
      <c r="CR27" s="21">
        <v>705328633.49000001</v>
      </c>
      <c r="CS27" s="21">
        <v>832767.66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749209357.34000063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8865842.1300000008</v>
      </c>
      <c r="E28" s="21">
        <v>390628.21</v>
      </c>
      <c r="F28" s="21">
        <v>1543833.51</v>
      </c>
      <c r="G28" s="21">
        <v>6931380.4100000001</v>
      </c>
      <c r="H28" s="21">
        <v>0</v>
      </c>
      <c r="I28" s="21">
        <v>27957.85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391546.02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35256.980000000003</v>
      </c>
      <c r="W28" s="21">
        <v>244829.88</v>
      </c>
      <c r="X28" s="21">
        <v>0</v>
      </c>
      <c r="Y28" s="21">
        <v>129221.27</v>
      </c>
      <c r="Z28" s="21">
        <v>3897855.8</v>
      </c>
      <c r="AA28" s="21">
        <v>0</v>
      </c>
      <c r="AB28" s="21">
        <v>0</v>
      </c>
      <c r="AC28" s="21">
        <v>6</v>
      </c>
      <c r="AD28" s="21">
        <v>80.58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1911495.54</v>
      </c>
      <c r="AK28" s="21">
        <v>0</v>
      </c>
      <c r="AL28" s="21">
        <v>0</v>
      </c>
      <c r="AM28" s="21">
        <v>74318.100000000006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700.51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1168.46</v>
      </c>
      <c r="BO28" s="21">
        <v>0</v>
      </c>
      <c r="BP28" s="21">
        <v>3582.84</v>
      </c>
      <c r="BQ28" s="21">
        <v>0</v>
      </c>
      <c r="BR28" s="21">
        <v>289.8</v>
      </c>
      <c r="BS28" s="21">
        <v>1942.99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4496.3500000000004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15590591.100000001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121622578.54800001</v>
      </c>
      <c r="E29" s="21">
        <v>13742853.69870249</v>
      </c>
      <c r="F29" s="21">
        <v>74264397.96540302</v>
      </c>
      <c r="G29" s="21">
        <v>33615326.883894496</v>
      </c>
      <c r="H29" s="21">
        <v>39497962.895899996</v>
      </c>
      <c r="I29" s="21">
        <v>1541934.7899999998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5409017.7500000019</v>
      </c>
      <c r="P29" s="21">
        <v>0</v>
      </c>
      <c r="Q29" s="21">
        <v>0</v>
      </c>
      <c r="R29" s="21">
        <v>0</v>
      </c>
      <c r="S29" s="21">
        <v>0</v>
      </c>
      <c r="T29" s="21">
        <v>466339825</v>
      </c>
      <c r="U29" s="21">
        <v>29901.5</v>
      </c>
      <c r="V29" s="21">
        <v>965150.84</v>
      </c>
      <c r="W29" s="21">
        <v>9762998.0700000003</v>
      </c>
      <c r="X29" s="21">
        <v>0</v>
      </c>
      <c r="Y29" s="21">
        <v>204710.86</v>
      </c>
      <c r="Z29" s="21">
        <v>22078025.18</v>
      </c>
      <c r="AA29" s="21">
        <v>0</v>
      </c>
      <c r="AB29" s="21">
        <v>0</v>
      </c>
      <c r="AC29" s="21">
        <v>483412.33999999991</v>
      </c>
      <c r="AD29" s="21">
        <v>10249277.5747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2837494.12</v>
      </c>
      <c r="AK29" s="21">
        <v>100</v>
      </c>
      <c r="AL29" s="21">
        <v>0</v>
      </c>
      <c r="AM29" s="21">
        <v>0</v>
      </c>
      <c r="AN29" s="21">
        <v>2247</v>
      </c>
      <c r="AO29" s="21">
        <v>0</v>
      </c>
      <c r="AP29" s="21">
        <v>581.79</v>
      </c>
      <c r="AQ29" s="21">
        <v>0</v>
      </c>
      <c r="AR29" s="21">
        <v>0</v>
      </c>
      <c r="AS29" s="21">
        <v>0</v>
      </c>
      <c r="AT29" s="21">
        <v>173318110.46540004</v>
      </c>
      <c r="AU29" s="21">
        <v>12245348.790899998</v>
      </c>
      <c r="AV29" s="21">
        <v>24988709.591800001</v>
      </c>
      <c r="AW29" s="21">
        <v>0</v>
      </c>
      <c r="AX29" s="21">
        <v>12375655.780899992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6308888.7069999995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765100.16999999993</v>
      </c>
      <c r="BO29" s="21">
        <v>0</v>
      </c>
      <c r="BP29" s="21">
        <v>55109168.396500006</v>
      </c>
      <c r="BQ29" s="21">
        <v>850629.35000000009</v>
      </c>
      <c r="BR29" s="21">
        <v>484018704.02000004</v>
      </c>
      <c r="BS29" s="21">
        <v>26994464.780000009</v>
      </c>
      <c r="BT29" s="21">
        <v>0</v>
      </c>
      <c r="BU29" s="21">
        <v>0</v>
      </c>
      <c r="BV29" s="21">
        <v>487542.55</v>
      </c>
      <c r="BW29" s="21">
        <v>0</v>
      </c>
      <c r="BX29" s="21">
        <v>1134411.05</v>
      </c>
      <c r="BY29" s="21">
        <v>0</v>
      </c>
      <c r="BZ29" s="21">
        <v>0</v>
      </c>
      <c r="CA29" s="21">
        <v>10864386.01</v>
      </c>
      <c r="CB29" s="21">
        <v>266097644.40000001</v>
      </c>
      <c r="CC29" s="21">
        <v>1756784.29</v>
      </c>
      <c r="CD29" s="21">
        <v>0</v>
      </c>
      <c r="CE29" s="21">
        <v>0</v>
      </c>
      <c r="CF29" s="21">
        <v>2952866.38</v>
      </c>
      <c r="CG29" s="21">
        <v>113924427.54000001</v>
      </c>
      <c r="CH29" s="21">
        <v>20345351.010000002</v>
      </c>
      <c r="CI29" s="21">
        <v>0</v>
      </c>
      <c r="CJ29" s="22">
        <v>104937155.2300114</v>
      </c>
      <c r="CK29" s="21">
        <v>0</v>
      </c>
      <c r="CL29" s="21">
        <v>0</v>
      </c>
      <c r="CM29" s="22">
        <v>5318814.9499999974</v>
      </c>
      <c r="CN29" s="21">
        <v>112031.42000000001</v>
      </c>
      <c r="CO29" s="21">
        <v>5206783.5299999975</v>
      </c>
      <c r="CP29" s="22">
        <v>99618340.280011401</v>
      </c>
      <c r="CQ29" s="21">
        <v>1658056.13</v>
      </c>
      <c r="CR29" s="21">
        <v>97960284.150011405</v>
      </c>
      <c r="CS29" s="21">
        <v>1276441.0399999991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2001777007.8111115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1539556.6799999988</v>
      </c>
      <c r="E30" s="21">
        <v>533358.06887111033</v>
      </c>
      <c r="F30" s="21">
        <v>493109.80556444422</v>
      </c>
      <c r="G30" s="21">
        <v>513088.80556444422</v>
      </c>
      <c r="H30" s="21">
        <v>408147.22000000009</v>
      </c>
      <c r="I30" s="21">
        <v>771075.23000000056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35822.97</v>
      </c>
      <c r="P30" s="21">
        <v>0</v>
      </c>
      <c r="Q30" s="21">
        <v>390278.38</v>
      </c>
      <c r="R30" s="21">
        <v>0</v>
      </c>
      <c r="S30" s="21">
        <v>0</v>
      </c>
      <c r="T30" s="21">
        <v>155463831.73563591</v>
      </c>
      <c r="U30" s="21">
        <v>3046410.9198193601</v>
      </c>
      <c r="V30" s="21">
        <v>15165359.189999932</v>
      </c>
      <c r="W30" s="21">
        <v>51259546.899999768</v>
      </c>
      <c r="X30" s="21">
        <v>0</v>
      </c>
      <c r="Y30" s="21">
        <v>63413.05</v>
      </c>
      <c r="Z30" s="21">
        <v>74960.740000000005</v>
      </c>
      <c r="AA30" s="21">
        <v>0</v>
      </c>
      <c r="AB30" s="21">
        <v>0</v>
      </c>
      <c r="AC30" s="21">
        <v>174472.22999999998</v>
      </c>
      <c r="AD30" s="21">
        <v>41205.839999999982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1569357</v>
      </c>
      <c r="AK30" s="21">
        <v>149393.2999999999</v>
      </c>
      <c r="AL30" s="21">
        <v>0</v>
      </c>
      <c r="AM30" s="21">
        <v>0</v>
      </c>
      <c r="AN30" s="21">
        <v>0</v>
      </c>
      <c r="AO30" s="21">
        <v>0</v>
      </c>
      <c r="AP30" s="21">
        <v>1681371.42</v>
      </c>
      <c r="AQ30" s="21">
        <v>0</v>
      </c>
      <c r="AR30" s="21">
        <v>0</v>
      </c>
      <c r="AS30" s="21">
        <v>0</v>
      </c>
      <c r="AT30" s="21">
        <v>9155307.4800000023</v>
      </c>
      <c r="AU30" s="21">
        <v>244036.6100000001</v>
      </c>
      <c r="AV30" s="21">
        <v>478734.92000000004</v>
      </c>
      <c r="AW30" s="21">
        <v>0</v>
      </c>
      <c r="AX30" s="21">
        <v>235166.00000000003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1103045.1699999995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330838.51999999984</v>
      </c>
      <c r="BO30" s="21">
        <v>0</v>
      </c>
      <c r="BP30" s="21">
        <v>1544421.6499999997</v>
      </c>
      <c r="BQ30" s="21">
        <v>0</v>
      </c>
      <c r="BR30" s="21">
        <v>1641819.1800000002</v>
      </c>
      <c r="BS30" s="21">
        <v>1344737.92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16869364.410000004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16869364.410000004</v>
      </c>
      <c r="CQ30" s="21">
        <v>0</v>
      </c>
      <c r="CR30" s="21">
        <v>16869364.410000004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264781674.66545495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61045878.83029601</v>
      </c>
      <c r="E31" s="21">
        <v>510607.33064100001</v>
      </c>
      <c r="F31" s="21">
        <v>551733.63876800006</v>
      </c>
      <c r="G31" s="21">
        <v>59983537.860887006</v>
      </c>
      <c r="H31" s="21">
        <v>17046590.768201999</v>
      </c>
      <c r="I31" s="21">
        <v>8107730.5</v>
      </c>
      <c r="J31" s="21">
        <v>0</v>
      </c>
      <c r="K31" s="21">
        <v>-25391.73</v>
      </c>
      <c r="L31" s="21">
        <v>0</v>
      </c>
      <c r="M31" s="21">
        <v>0</v>
      </c>
      <c r="N31" s="21">
        <v>0</v>
      </c>
      <c r="O31" s="21">
        <v>886772.06399599998</v>
      </c>
      <c r="P31" s="21">
        <v>0</v>
      </c>
      <c r="Q31" s="21">
        <v>952355.58915000001</v>
      </c>
      <c r="R31" s="21">
        <v>0</v>
      </c>
      <c r="S31" s="21">
        <v>0</v>
      </c>
      <c r="T31" s="21">
        <v>113574823.26000001</v>
      </c>
      <c r="U31" s="21">
        <v>144547.442037</v>
      </c>
      <c r="V31" s="21">
        <v>9398110.4000000004</v>
      </c>
      <c r="W31" s="21">
        <v>72285215.489999995</v>
      </c>
      <c r="X31" s="21">
        <v>0</v>
      </c>
      <c r="Y31" s="21">
        <v>115806.06142499999</v>
      </c>
      <c r="Z31" s="21">
        <v>498097.45066000003</v>
      </c>
      <c r="AA31" s="21">
        <v>0</v>
      </c>
      <c r="AB31" s="21">
        <v>0</v>
      </c>
      <c r="AC31" s="21">
        <v>27617.300079000001</v>
      </c>
      <c r="AD31" s="21">
        <v>1827808.209761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16750</v>
      </c>
      <c r="AK31" s="21">
        <v>0</v>
      </c>
      <c r="AL31" s="21">
        <v>0</v>
      </c>
      <c r="AM31" s="21">
        <v>3583934.0625009998</v>
      </c>
      <c r="AN31" s="21">
        <v>0</v>
      </c>
      <c r="AO31" s="21">
        <v>0</v>
      </c>
      <c r="AP31" s="21">
        <v>497135.00404799997</v>
      </c>
      <c r="AQ31" s="21">
        <v>0</v>
      </c>
      <c r="AR31" s="21">
        <v>0</v>
      </c>
      <c r="AS31" s="21">
        <v>0</v>
      </c>
      <c r="AT31" s="21">
        <v>29455973.257696003</v>
      </c>
      <c r="AU31" s="21">
        <v>1269095.6194780001</v>
      </c>
      <c r="AV31" s="21">
        <v>911681.21108000004</v>
      </c>
      <c r="AW31" s="21">
        <v>0</v>
      </c>
      <c r="AX31" s="21">
        <v>922053.22106699995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38617.330044000002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4224.8340399999997</v>
      </c>
      <c r="BM31" s="21">
        <v>0</v>
      </c>
      <c r="BN31" s="21">
        <v>1384575.9175799999</v>
      </c>
      <c r="BO31" s="21">
        <v>0</v>
      </c>
      <c r="BP31" s="21">
        <v>38889.463730000003</v>
      </c>
      <c r="BQ31" s="21">
        <v>3423282.5311770001</v>
      </c>
      <c r="BR31" s="21">
        <v>13064091.406183001</v>
      </c>
      <c r="BS31" s="21">
        <v>996602.28803499998</v>
      </c>
      <c r="BT31" s="21">
        <v>0</v>
      </c>
      <c r="BU31" s="21">
        <v>0</v>
      </c>
      <c r="BV31" s="21">
        <v>-873317.42689600005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-7.44</v>
      </c>
      <c r="CC31" s="21">
        <v>0</v>
      </c>
      <c r="CD31" s="21">
        <v>-78.47</v>
      </c>
      <c r="CE31" s="21">
        <v>0</v>
      </c>
      <c r="CF31" s="21">
        <v>0</v>
      </c>
      <c r="CG31" s="21">
        <v>0</v>
      </c>
      <c r="CH31" s="21">
        <v>0</v>
      </c>
      <c r="CI31" s="21">
        <v>74466.62</v>
      </c>
      <c r="CJ31" s="22">
        <v>11476926.870000001</v>
      </c>
      <c r="CK31" s="21">
        <v>2435.1999999999998</v>
      </c>
      <c r="CL31" s="21">
        <v>0</v>
      </c>
      <c r="CM31" s="22">
        <v>11441851.870000001</v>
      </c>
      <c r="CN31" s="21">
        <v>624352.48</v>
      </c>
      <c r="CO31" s="21">
        <v>10817499.390000001</v>
      </c>
      <c r="CP31" s="22">
        <v>32639.8</v>
      </c>
      <c r="CQ31" s="21">
        <v>32639.8</v>
      </c>
      <c r="CR31" s="21">
        <v>0</v>
      </c>
      <c r="CS31" s="21">
        <v>8910676.7095040008</v>
      </c>
      <c r="CT31" s="21">
        <v>0</v>
      </c>
      <c r="CU31" s="21">
        <v>1888.46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361083423.10487294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26563959.669999965</v>
      </c>
      <c r="E32" s="21">
        <v>944921.57999999926</v>
      </c>
      <c r="F32" s="21">
        <v>19099036.699999977</v>
      </c>
      <c r="G32" s="21">
        <v>6520001.3899999876</v>
      </c>
      <c r="H32" s="21">
        <v>248873.61000000007</v>
      </c>
      <c r="I32" s="21">
        <v>1263259.6499999997</v>
      </c>
      <c r="J32" s="21">
        <v>0</v>
      </c>
      <c r="K32" s="21">
        <v>497263.06</v>
      </c>
      <c r="L32" s="21">
        <v>0</v>
      </c>
      <c r="M32" s="21">
        <v>0</v>
      </c>
      <c r="N32" s="21">
        <v>0</v>
      </c>
      <c r="O32" s="21">
        <v>207631.49000000005</v>
      </c>
      <c r="P32" s="21">
        <v>0</v>
      </c>
      <c r="Q32" s="21">
        <v>38558200.860000104</v>
      </c>
      <c r="R32" s="21">
        <v>0</v>
      </c>
      <c r="S32" s="21">
        <v>0</v>
      </c>
      <c r="T32" s="21">
        <v>775435320.63</v>
      </c>
      <c r="U32" s="21">
        <v>31391873.699999999</v>
      </c>
      <c r="V32" s="21">
        <v>983473.6599999977</v>
      </c>
      <c r="W32" s="21">
        <v>18182544.370000053</v>
      </c>
      <c r="X32" s="21">
        <v>13975</v>
      </c>
      <c r="Y32" s="21">
        <v>544171.78</v>
      </c>
      <c r="Z32" s="21">
        <v>1142108.96</v>
      </c>
      <c r="AA32" s="21">
        <v>0.5</v>
      </c>
      <c r="AB32" s="21">
        <v>0</v>
      </c>
      <c r="AC32" s="21">
        <v>193294.07000000004</v>
      </c>
      <c r="AD32" s="21">
        <v>144917.47999999984</v>
      </c>
      <c r="AE32" s="21">
        <v>0</v>
      </c>
      <c r="AF32" s="21">
        <v>2000</v>
      </c>
      <c r="AG32" s="21">
        <v>0</v>
      </c>
      <c r="AH32" s="21">
        <v>0</v>
      </c>
      <c r="AI32" s="21">
        <v>0</v>
      </c>
      <c r="AJ32" s="21">
        <v>1957710.1</v>
      </c>
      <c r="AK32" s="21">
        <v>7136.8300000000008</v>
      </c>
      <c r="AL32" s="21">
        <v>0</v>
      </c>
      <c r="AM32" s="21">
        <v>4761.8999999999996</v>
      </c>
      <c r="AN32" s="21">
        <v>0</v>
      </c>
      <c r="AO32" s="21">
        <v>0</v>
      </c>
      <c r="AP32" s="21">
        <v>23484.5</v>
      </c>
      <c r="AQ32" s="21">
        <v>0</v>
      </c>
      <c r="AR32" s="21">
        <v>0</v>
      </c>
      <c r="AS32" s="21">
        <v>0</v>
      </c>
      <c r="AT32" s="21">
        <v>67300905.200000018</v>
      </c>
      <c r="AU32" s="21">
        <v>317908.85999999969</v>
      </c>
      <c r="AV32" s="21">
        <v>103018.91999999997</v>
      </c>
      <c r="AW32" s="21">
        <v>0</v>
      </c>
      <c r="AX32" s="21">
        <v>1283944.3900000001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-16120.440000000135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125018.03999999985</v>
      </c>
      <c r="BO32" s="21">
        <v>0</v>
      </c>
      <c r="BP32" s="21">
        <v>2106995.3499999996</v>
      </c>
      <c r="BQ32" s="21">
        <v>0</v>
      </c>
      <c r="BR32" s="21">
        <v>310570.01000000007</v>
      </c>
      <c r="BS32" s="21">
        <v>2294800.1900000004</v>
      </c>
      <c r="BT32" s="21">
        <v>0</v>
      </c>
      <c r="BU32" s="21">
        <v>0</v>
      </c>
      <c r="BV32" s="21">
        <v>0</v>
      </c>
      <c r="BW32" s="21">
        <v>0</v>
      </c>
      <c r="BX32" s="21">
        <v>1133014.94</v>
      </c>
      <c r="BY32" s="21">
        <v>0</v>
      </c>
      <c r="BZ32" s="21">
        <v>0</v>
      </c>
      <c r="CA32" s="21">
        <v>10912441.550000001</v>
      </c>
      <c r="CB32" s="21">
        <v>271319015.78999996</v>
      </c>
      <c r="CC32" s="21">
        <v>1736145.45</v>
      </c>
      <c r="CD32" s="21">
        <v>113082314.20999999</v>
      </c>
      <c r="CE32" s="21">
        <v>0</v>
      </c>
      <c r="CF32" s="21">
        <v>0</v>
      </c>
      <c r="CG32" s="21">
        <v>2950417.8</v>
      </c>
      <c r="CH32" s="21">
        <v>20235120.23</v>
      </c>
      <c r="CI32" s="21">
        <v>0</v>
      </c>
      <c r="CJ32" s="22">
        <v>10498865.820000006</v>
      </c>
      <c r="CK32" s="21">
        <v>55749.390000000007</v>
      </c>
      <c r="CL32" s="21">
        <v>3500</v>
      </c>
      <c r="CM32" s="22">
        <v>10439616.430000005</v>
      </c>
      <c r="CN32" s="21">
        <v>114628.4</v>
      </c>
      <c r="CO32" s="21">
        <v>10324988.030000005</v>
      </c>
      <c r="CP32" s="22">
        <v>0</v>
      </c>
      <c r="CQ32" s="21">
        <v>0</v>
      </c>
      <c r="CR32" s="21">
        <v>0</v>
      </c>
      <c r="CS32" s="21">
        <v>207076.7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1403267414.8300002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114183.61999999998</v>
      </c>
      <c r="E33" s="21">
        <v>47280.960000000006</v>
      </c>
      <c r="F33" s="21">
        <v>0</v>
      </c>
      <c r="G33" s="21">
        <v>66902.659999999974</v>
      </c>
      <c r="H33" s="21">
        <v>40</v>
      </c>
      <c r="I33" s="21">
        <v>182665.20000000004</v>
      </c>
      <c r="J33" s="21">
        <v>0</v>
      </c>
      <c r="K33" s="21">
        <v>3778789.9899999909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16644.150000000001</v>
      </c>
      <c r="R33" s="21">
        <v>0</v>
      </c>
      <c r="S33" s="21">
        <v>0</v>
      </c>
      <c r="T33" s="21">
        <v>5967199.7500000019</v>
      </c>
      <c r="U33" s="21">
        <v>53176.63</v>
      </c>
      <c r="V33" s="21">
        <v>246730.22999999992</v>
      </c>
      <c r="W33" s="21">
        <v>2286573.7099999976</v>
      </c>
      <c r="X33" s="21">
        <v>0</v>
      </c>
      <c r="Y33" s="21">
        <v>625</v>
      </c>
      <c r="Z33" s="21">
        <v>-23774900.799999971</v>
      </c>
      <c r="AA33" s="21">
        <v>0</v>
      </c>
      <c r="AB33" s="21">
        <v>0</v>
      </c>
      <c r="AC33" s="21">
        <v>189.46</v>
      </c>
      <c r="AD33" s="21">
        <v>1584.6900000000003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1500</v>
      </c>
      <c r="AK33" s="21">
        <v>-1088.22</v>
      </c>
      <c r="AL33" s="21">
        <v>0</v>
      </c>
      <c r="AM33" s="21">
        <v>-8469992.120000001</v>
      </c>
      <c r="AN33" s="21">
        <v>0</v>
      </c>
      <c r="AO33" s="21">
        <v>0</v>
      </c>
      <c r="AP33" s="21">
        <v>205</v>
      </c>
      <c r="AQ33" s="21">
        <v>0</v>
      </c>
      <c r="AR33" s="21">
        <v>0</v>
      </c>
      <c r="AS33" s="21">
        <v>0</v>
      </c>
      <c r="AT33" s="21">
        <v>612565.58999999939</v>
      </c>
      <c r="AU33" s="21">
        <v>603.88</v>
      </c>
      <c r="AV33" s="21">
        <v>659.87000000000023</v>
      </c>
      <c r="AW33" s="21">
        <v>0</v>
      </c>
      <c r="AX33" s="21">
        <v>7399.0499999999993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15143.709999999995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3905.1600000000008</v>
      </c>
      <c r="BO33" s="21">
        <v>0</v>
      </c>
      <c r="BP33" s="21">
        <v>6030.42</v>
      </c>
      <c r="BQ33" s="21">
        <v>0</v>
      </c>
      <c r="BR33" s="21">
        <v>1944.38</v>
      </c>
      <c r="BS33" s="21">
        <v>6136.33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1565164.2200000018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-17376321.099999975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101447941.90340005</v>
      </c>
      <c r="E34" s="21">
        <v>12160716.251508769</v>
      </c>
      <c r="F34" s="21">
        <v>89287225.651891276</v>
      </c>
      <c r="G34" s="21">
        <v>0</v>
      </c>
      <c r="H34" s="21">
        <v>197609732.315</v>
      </c>
      <c r="I34" s="21">
        <v>934565.4600000002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49574548.599799998</v>
      </c>
      <c r="P34" s="21">
        <v>0</v>
      </c>
      <c r="Q34" s="21">
        <v>340304.14</v>
      </c>
      <c r="R34" s="21">
        <v>0</v>
      </c>
      <c r="S34" s="21">
        <v>0</v>
      </c>
      <c r="T34" s="21">
        <v>24627.31</v>
      </c>
      <c r="U34" s="21">
        <v>0</v>
      </c>
      <c r="V34" s="21">
        <v>144668.59</v>
      </c>
      <c r="W34" s="21">
        <v>1063754.2199999997</v>
      </c>
      <c r="X34" s="21">
        <v>0</v>
      </c>
      <c r="Y34" s="21">
        <v>5466474.7899000011</v>
      </c>
      <c r="Z34" s="21">
        <v>22660429.154799998</v>
      </c>
      <c r="AA34" s="21">
        <v>0</v>
      </c>
      <c r="AB34" s="21">
        <v>0</v>
      </c>
      <c r="AC34" s="21">
        <v>9346631.4724000003</v>
      </c>
      <c r="AD34" s="21">
        <v>15036759.885399999</v>
      </c>
      <c r="AE34" s="21">
        <v>0</v>
      </c>
      <c r="AF34" s="21">
        <v>11682.25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16254661.286618</v>
      </c>
      <c r="AN34" s="21">
        <v>26215.68</v>
      </c>
      <c r="AO34" s="21">
        <v>0</v>
      </c>
      <c r="AP34" s="21">
        <v>534463.51410000003</v>
      </c>
      <c r="AQ34" s="21">
        <v>0</v>
      </c>
      <c r="AR34" s="21">
        <v>0</v>
      </c>
      <c r="AS34" s="21">
        <v>0</v>
      </c>
      <c r="AT34" s="21">
        <v>96237755.019699991</v>
      </c>
      <c r="AU34" s="21">
        <v>45996183.458799988</v>
      </c>
      <c r="AV34" s="21">
        <v>299489.84869999997</v>
      </c>
      <c r="AW34" s="21">
        <v>0</v>
      </c>
      <c r="AX34" s="21">
        <v>30726.098700000002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3270273.5680000107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9117.7722000000012</v>
      </c>
      <c r="BO34" s="21">
        <v>0</v>
      </c>
      <c r="BP34" s="21">
        <v>791443.01</v>
      </c>
      <c r="BQ34" s="21">
        <v>0</v>
      </c>
      <c r="BR34" s="21">
        <v>7987.72</v>
      </c>
      <c r="BS34" s="21">
        <v>2043385527.7568998</v>
      </c>
      <c r="BT34" s="21">
        <v>0</v>
      </c>
      <c r="BU34" s="21">
        <v>0</v>
      </c>
      <c r="BV34" s="21">
        <v>23389061.540000003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612292.97000000044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53636543.098299995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2688143862.4327178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2681875</v>
      </c>
      <c r="E35" s="21">
        <v>1235823</v>
      </c>
      <c r="F35" s="21">
        <v>1081396</v>
      </c>
      <c r="G35" s="21">
        <v>364656</v>
      </c>
      <c r="H35" s="21">
        <v>0</v>
      </c>
      <c r="I35" s="21">
        <v>130119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3579551</v>
      </c>
      <c r="P35" s="21">
        <v>0</v>
      </c>
      <c r="Q35" s="21">
        <v>5717764</v>
      </c>
      <c r="R35" s="21">
        <v>0</v>
      </c>
      <c r="S35" s="21">
        <v>0</v>
      </c>
      <c r="T35" s="21">
        <v>306169</v>
      </c>
      <c r="U35" s="21">
        <v>32624</v>
      </c>
      <c r="V35" s="21">
        <v>84155</v>
      </c>
      <c r="W35" s="21">
        <v>500462</v>
      </c>
      <c r="X35" s="21">
        <v>0</v>
      </c>
      <c r="Y35" s="21">
        <v>449</v>
      </c>
      <c r="Z35" s="21">
        <v>4525847</v>
      </c>
      <c r="AA35" s="21">
        <v>0</v>
      </c>
      <c r="AB35" s="21">
        <v>0</v>
      </c>
      <c r="AC35" s="21">
        <v>2563</v>
      </c>
      <c r="AD35" s="21">
        <v>3448</v>
      </c>
      <c r="AE35" s="21">
        <v>0</v>
      </c>
      <c r="AF35" s="21">
        <v>40000</v>
      </c>
      <c r="AG35" s="21">
        <v>0</v>
      </c>
      <c r="AH35" s="21">
        <v>0</v>
      </c>
      <c r="AI35" s="21">
        <v>0</v>
      </c>
      <c r="AJ35" s="21">
        <v>4200</v>
      </c>
      <c r="AK35" s="21">
        <v>0</v>
      </c>
      <c r="AL35" s="21">
        <v>0</v>
      </c>
      <c r="AM35" s="21">
        <v>1657153</v>
      </c>
      <c r="AN35" s="21">
        <v>0</v>
      </c>
      <c r="AO35" s="21">
        <v>0</v>
      </c>
      <c r="AP35" s="21">
        <v>100</v>
      </c>
      <c r="AQ35" s="21">
        <v>0</v>
      </c>
      <c r="AR35" s="21">
        <v>0</v>
      </c>
      <c r="AS35" s="21">
        <v>0</v>
      </c>
      <c r="AT35" s="21">
        <v>568845</v>
      </c>
      <c r="AU35" s="21">
        <v>17831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556068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126</v>
      </c>
      <c r="BQ35" s="21">
        <v>0</v>
      </c>
      <c r="BR35" s="21">
        <v>233984</v>
      </c>
      <c r="BS35" s="21">
        <v>10828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10569373.619999999</v>
      </c>
      <c r="CK35" s="21">
        <v>0</v>
      </c>
      <c r="CL35" s="21">
        <v>6184.95</v>
      </c>
      <c r="CM35" s="22">
        <v>10563188.67</v>
      </c>
      <c r="CN35" s="21">
        <v>0</v>
      </c>
      <c r="CO35" s="21">
        <v>10563188.67</v>
      </c>
      <c r="CP35" s="22">
        <v>0</v>
      </c>
      <c r="CQ35" s="21">
        <v>0</v>
      </c>
      <c r="CR35" s="21">
        <v>0</v>
      </c>
      <c r="CS35" s="21">
        <v>15644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31239178.61999999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834071417.04999995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21442565.890000001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879715.05</v>
      </c>
      <c r="AK36" s="21">
        <v>0</v>
      </c>
      <c r="AL36" s="21">
        <v>0</v>
      </c>
      <c r="AM36" s="21">
        <v>0</v>
      </c>
      <c r="AN36" s="21">
        <v>0</v>
      </c>
      <c r="AO36" s="21">
        <v>89407155.070000008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945800853.05999994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500902010.02999997</v>
      </c>
      <c r="E37" s="21">
        <v>1520087.94</v>
      </c>
      <c r="F37" s="21">
        <v>324461018.56999999</v>
      </c>
      <c r="G37" s="21">
        <v>174920903.52000001</v>
      </c>
      <c r="H37" s="21">
        <v>1054871.55</v>
      </c>
      <c r="I37" s="21">
        <v>1274732.3500000001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25581099.98</v>
      </c>
      <c r="P37" s="21">
        <v>0</v>
      </c>
      <c r="Q37" s="21">
        <v>1691373.11</v>
      </c>
      <c r="R37" s="21">
        <v>0</v>
      </c>
      <c r="S37" s="21">
        <v>0</v>
      </c>
      <c r="T37" s="21">
        <v>635279903.2700001</v>
      </c>
      <c r="U37" s="21">
        <v>0</v>
      </c>
      <c r="V37" s="21">
        <v>698253.55</v>
      </c>
      <c r="W37" s="21">
        <v>4192723.53</v>
      </c>
      <c r="X37" s="21">
        <v>0</v>
      </c>
      <c r="Y37" s="21">
        <v>2496004.48</v>
      </c>
      <c r="Z37" s="21">
        <v>16215342.2700016</v>
      </c>
      <c r="AA37" s="21">
        <v>0</v>
      </c>
      <c r="AB37" s="21">
        <v>0</v>
      </c>
      <c r="AC37" s="21">
        <v>337207.61</v>
      </c>
      <c r="AD37" s="21">
        <v>8262769.5300000003</v>
      </c>
      <c r="AE37" s="21">
        <v>0</v>
      </c>
      <c r="AF37" s="21">
        <v>2511.6</v>
      </c>
      <c r="AG37" s="21">
        <v>0</v>
      </c>
      <c r="AH37" s="21">
        <v>0</v>
      </c>
      <c r="AI37" s="21">
        <v>0</v>
      </c>
      <c r="AJ37" s="21">
        <v>2858570.86</v>
      </c>
      <c r="AK37" s="21">
        <v>0</v>
      </c>
      <c r="AL37" s="21">
        <v>0</v>
      </c>
      <c r="AM37" s="21">
        <v>12317731.199999999</v>
      </c>
      <c r="AN37" s="21">
        <v>0</v>
      </c>
      <c r="AO37" s="21">
        <v>0</v>
      </c>
      <c r="AP37" s="21">
        <v>1545017.39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332773.15999999997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16743.07</v>
      </c>
      <c r="BO37" s="21">
        <v>0</v>
      </c>
      <c r="BP37" s="21">
        <v>19328532.43</v>
      </c>
      <c r="BQ37" s="21">
        <v>8788944.0199999996</v>
      </c>
      <c r="BR37" s="21">
        <v>1512604.48</v>
      </c>
      <c r="BS37" s="21">
        <v>12277625.74</v>
      </c>
      <c r="BT37" s="21">
        <v>0</v>
      </c>
      <c r="BU37" s="21">
        <v>0</v>
      </c>
      <c r="BV37" s="21">
        <v>10344652.1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3501408.65000004</v>
      </c>
      <c r="CF37" s="21">
        <v>0</v>
      </c>
      <c r="CG37" s="21">
        <v>0</v>
      </c>
      <c r="CH37" s="21">
        <v>0</v>
      </c>
      <c r="CI37" s="21">
        <v>0</v>
      </c>
      <c r="CJ37" s="22">
        <v>6173395.8199999742</v>
      </c>
      <c r="CK37" s="21">
        <v>0</v>
      </c>
      <c r="CL37" s="21">
        <v>0</v>
      </c>
      <c r="CM37" s="22">
        <v>1600438.23</v>
      </c>
      <c r="CN37" s="21">
        <v>1348878.27</v>
      </c>
      <c r="CO37" s="21">
        <v>251559.96</v>
      </c>
      <c r="CP37" s="22">
        <v>4572957.5899999738</v>
      </c>
      <c r="CQ37" s="21">
        <v>0</v>
      </c>
      <c r="CR37" s="21">
        <v>4572957.5899999738</v>
      </c>
      <c r="CS37" s="21">
        <v>630446.1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1277617247.8800015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30278.97</v>
      </c>
      <c r="E38" s="21">
        <v>25618.420000000002</v>
      </c>
      <c r="F38" s="21">
        <v>4660.55</v>
      </c>
      <c r="G38" s="21">
        <v>0</v>
      </c>
      <c r="H38" s="21">
        <v>0</v>
      </c>
      <c r="I38" s="21">
        <v>20227.560000000001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17583732.5</v>
      </c>
      <c r="U38" s="21">
        <v>0</v>
      </c>
      <c r="V38" s="21">
        <v>114156.97</v>
      </c>
      <c r="W38" s="21">
        <v>357687.27</v>
      </c>
      <c r="X38" s="21">
        <v>0</v>
      </c>
      <c r="Y38" s="21">
        <v>0</v>
      </c>
      <c r="Z38" s="21">
        <v>44.93</v>
      </c>
      <c r="AA38" s="21">
        <v>0</v>
      </c>
      <c r="AB38" s="21">
        <v>0</v>
      </c>
      <c r="AC38" s="21">
        <v>249.5</v>
      </c>
      <c r="AD38" s="21">
        <v>394.94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13.69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2352.5300000000002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39684.46</v>
      </c>
      <c r="BO38" s="21">
        <v>0</v>
      </c>
      <c r="BP38" s="21">
        <v>0</v>
      </c>
      <c r="BQ38" s="21">
        <v>0</v>
      </c>
      <c r="BR38" s="21">
        <v>0</v>
      </c>
      <c r="BS38" s="21">
        <v>299.83999999999997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33701.879999999997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18182825.040000003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233411.15000000002</v>
      </c>
      <c r="E39" s="21">
        <v>94808.02</v>
      </c>
      <c r="F39" s="21">
        <v>138603.13</v>
      </c>
      <c r="G39" s="21">
        <v>0</v>
      </c>
      <c r="H39" s="21">
        <v>875807.54</v>
      </c>
      <c r="I39" s="21">
        <v>296259.12</v>
      </c>
      <c r="J39" s="21">
        <v>0</v>
      </c>
      <c r="K39" s="21">
        <v>4729946.0199999996</v>
      </c>
      <c r="L39" s="21">
        <v>0</v>
      </c>
      <c r="M39" s="21">
        <v>1634285.71</v>
      </c>
      <c r="N39" s="21">
        <v>0</v>
      </c>
      <c r="O39" s="21">
        <v>10</v>
      </c>
      <c r="P39" s="21">
        <v>0</v>
      </c>
      <c r="Q39" s="21">
        <v>107444.926893</v>
      </c>
      <c r="R39" s="21">
        <v>0</v>
      </c>
      <c r="S39" s="21">
        <v>0</v>
      </c>
      <c r="T39" s="21">
        <v>957191886.17349994</v>
      </c>
      <c r="U39" s="21">
        <v>9858312.5700000003</v>
      </c>
      <c r="V39" s="21">
        <v>897581.71</v>
      </c>
      <c r="W39" s="21">
        <v>4435250.47</v>
      </c>
      <c r="X39" s="21">
        <v>0</v>
      </c>
      <c r="Y39" s="21">
        <v>12846.887500000001</v>
      </c>
      <c r="Z39" s="21">
        <v>49299.502194000001</v>
      </c>
      <c r="AA39" s="21">
        <v>0</v>
      </c>
      <c r="AB39" s="21">
        <v>0</v>
      </c>
      <c r="AC39" s="21">
        <v>18542.82375</v>
      </c>
      <c r="AD39" s="21">
        <v>17452.220194000001</v>
      </c>
      <c r="AE39" s="21">
        <v>0</v>
      </c>
      <c r="AF39" s="21">
        <v>1750</v>
      </c>
      <c r="AG39" s="21">
        <v>0</v>
      </c>
      <c r="AH39" s="21">
        <v>0</v>
      </c>
      <c r="AI39" s="21">
        <v>0</v>
      </c>
      <c r="AJ39" s="21">
        <v>5896398.1299999999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19092169.026994001</v>
      </c>
      <c r="AU39" s="21">
        <v>6628.209366</v>
      </c>
      <c r="AV39" s="21">
        <v>0</v>
      </c>
      <c r="AW39" s="21">
        <v>0</v>
      </c>
      <c r="AX39" s="21">
        <v>6676.0293659999998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27805.1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4675053.915</v>
      </c>
      <c r="BO39" s="21">
        <v>0</v>
      </c>
      <c r="BP39" s="21">
        <v>100805.89025</v>
      </c>
      <c r="BQ39" s="21">
        <v>0</v>
      </c>
      <c r="BR39" s="21">
        <v>10874</v>
      </c>
      <c r="BS39" s="21">
        <v>455027.274485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0</v>
      </c>
      <c r="CK39" s="21">
        <v>0</v>
      </c>
      <c r="CL39" s="21">
        <v>0</v>
      </c>
      <c r="CM39" s="22">
        <v>0</v>
      </c>
      <c r="CN39" s="21">
        <v>0</v>
      </c>
      <c r="CO39" s="21">
        <v>0</v>
      </c>
      <c r="CP39" s="22">
        <v>0</v>
      </c>
      <c r="CQ39" s="21">
        <v>0</v>
      </c>
      <c r="CR39" s="21">
        <v>0</v>
      </c>
      <c r="CS39" s="21">
        <v>62217.09</v>
      </c>
      <c r="CT39" s="21">
        <v>451689.98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1011145431.4694921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169063.81999999998</v>
      </c>
      <c r="E40" s="21">
        <v>27472.71</v>
      </c>
      <c r="F40" s="21">
        <v>109533.12</v>
      </c>
      <c r="G40" s="21">
        <v>32057.99</v>
      </c>
      <c r="H40" s="21">
        <v>1739.34</v>
      </c>
      <c r="I40" s="21">
        <v>192713.55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21364004.530000001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225373.38</v>
      </c>
      <c r="W40" s="21">
        <v>2213082.2000000002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9373.4</v>
      </c>
      <c r="AD40" s="21">
        <v>7843.31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3137083.29</v>
      </c>
      <c r="AU40" s="21">
        <v>15649.3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18042.669999999998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14454.42</v>
      </c>
      <c r="BO40" s="21">
        <v>0</v>
      </c>
      <c r="BP40" s="21">
        <v>21203.439999999999</v>
      </c>
      <c r="BQ40" s="21">
        <v>0</v>
      </c>
      <c r="BR40" s="21">
        <v>0</v>
      </c>
      <c r="BS40" s="21">
        <v>16287.79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6489.37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27412403.810000002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80264.590000000055</v>
      </c>
      <c r="E41" s="21">
        <v>37458.580000000009</v>
      </c>
      <c r="F41" s="21">
        <v>3118.1800000000003</v>
      </c>
      <c r="G41" s="21">
        <v>39687.830000000038</v>
      </c>
      <c r="H41" s="21">
        <v>0</v>
      </c>
      <c r="I41" s="21">
        <v>223970.41999999995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-5992.86</v>
      </c>
      <c r="P41" s="21">
        <v>0</v>
      </c>
      <c r="Q41" s="21">
        <v>85360.36</v>
      </c>
      <c r="R41" s="21">
        <v>0</v>
      </c>
      <c r="S41" s="21">
        <v>0</v>
      </c>
      <c r="T41" s="21">
        <v>296996208.14999998</v>
      </c>
      <c r="U41" s="21">
        <v>57373612.490000002</v>
      </c>
      <c r="V41" s="21">
        <v>956023.73000000021</v>
      </c>
      <c r="W41" s="21">
        <v>29694789.750000048</v>
      </c>
      <c r="X41" s="21">
        <v>0</v>
      </c>
      <c r="Y41" s="21">
        <v>169.35000000000036</v>
      </c>
      <c r="Z41" s="21">
        <v>823.07999999999902</v>
      </c>
      <c r="AA41" s="21">
        <v>0</v>
      </c>
      <c r="AB41" s="21">
        <v>0</v>
      </c>
      <c r="AC41" s="21">
        <v>3966.2200000000016</v>
      </c>
      <c r="AD41" s="21">
        <v>694.5999999999998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2294931.16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62.56</v>
      </c>
      <c r="AQ41" s="21">
        <v>0</v>
      </c>
      <c r="AR41" s="21">
        <v>0</v>
      </c>
      <c r="AS41" s="21">
        <v>0</v>
      </c>
      <c r="AT41" s="21">
        <v>1413686.5099999993</v>
      </c>
      <c r="AU41" s="21">
        <v>117007.57000000008</v>
      </c>
      <c r="AV41" s="21">
        <v>945.24000000000035</v>
      </c>
      <c r="AW41" s="21">
        <v>0</v>
      </c>
      <c r="AX41" s="21">
        <v>6580.5900000000029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215785.09000000026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-1.4500000000000113</v>
      </c>
      <c r="BM41" s="21">
        <v>0</v>
      </c>
      <c r="BN41" s="21">
        <v>73663.72</v>
      </c>
      <c r="BO41" s="21">
        <v>0</v>
      </c>
      <c r="BP41" s="21">
        <v>4055.8300000000004</v>
      </c>
      <c r="BQ41" s="21">
        <v>0</v>
      </c>
      <c r="BR41" s="21">
        <v>-155.89000000000001</v>
      </c>
      <c r="BS41" s="21">
        <v>258638.33000000028</v>
      </c>
      <c r="BT41" s="21">
        <v>0</v>
      </c>
      <c r="BU41" s="21">
        <v>0</v>
      </c>
      <c r="BV41" s="21">
        <v>0</v>
      </c>
      <c r="BW41" s="21">
        <v>0</v>
      </c>
      <c r="BX41" s="21">
        <v>2266029.85</v>
      </c>
      <c r="BY41" s="21">
        <v>0</v>
      </c>
      <c r="BZ41" s="21">
        <v>0</v>
      </c>
      <c r="CA41" s="21">
        <v>21824883.07</v>
      </c>
      <c r="CB41" s="21">
        <v>542568576.75999999</v>
      </c>
      <c r="CC41" s="21">
        <v>3472290.9</v>
      </c>
      <c r="CD41" s="21">
        <v>226158298.41999999</v>
      </c>
      <c r="CE41" s="21">
        <v>0</v>
      </c>
      <c r="CF41" s="21">
        <v>0</v>
      </c>
      <c r="CG41" s="21">
        <v>5900835.5800000001</v>
      </c>
      <c r="CH41" s="21">
        <v>40470240.439999998</v>
      </c>
      <c r="CI41" s="21">
        <v>0</v>
      </c>
      <c r="CJ41" s="22">
        <v>88740935.439999998</v>
      </c>
      <c r="CK41" s="21">
        <v>0</v>
      </c>
      <c r="CL41" s="21">
        <v>0</v>
      </c>
      <c r="CM41" s="22">
        <v>35423357.170000002</v>
      </c>
      <c r="CN41" s="21">
        <v>0</v>
      </c>
      <c r="CO41" s="21">
        <v>35423357.170000002</v>
      </c>
      <c r="CP41" s="22">
        <v>53317578.270000003</v>
      </c>
      <c r="CQ41" s="21">
        <v>0</v>
      </c>
      <c r="CR41" s="21">
        <v>53317578.270000003</v>
      </c>
      <c r="CS41" s="21">
        <v>68980.28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1321266159.8800001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3777.9800000000009</v>
      </c>
      <c r="E42" s="21">
        <v>3670.9800000000009</v>
      </c>
      <c r="F42" s="21">
        <v>0</v>
      </c>
      <c r="G42" s="21">
        <v>107</v>
      </c>
      <c r="H42" s="21">
        <v>0</v>
      </c>
      <c r="I42" s="21">
        <v>46777.560000000005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155756.35</v>
      </c>
      <c r="U42" s="21">
        <v>0</v>
      </c>
      <c r="V42" s="21">
        <v>53489.490000000005</v>
      </c>
      <c r="W42" s="21">
        <v>97452.96</v>
      </c>
      <c r="X42" s="21">
        <v>0</v>
      </c>
      <c r="Y42" s="21">
        <v>0</v>
      </c>
      <c r="Z42" s="21">
        <v>32171.88</v>
      </c>
      <c r="AA42" s="21">
        <v>0</v>
      </c>
      <c r="AB42" s="21">
        <v>0</v>
      </c>
      <c r="AC42" s="21">
        <v>377.13</v>
      </c>
      <c r="AD42" s="21">
        <v>503.52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111236.85</v>
      </c>
      <c r="AU42" s="21">
        <v>94.75</v>
      </c>
      <c r="AV42" s="21">
        <v>94.75</v>
      </c>
      <c r="AW42" s="21">
        <v>0</v>
      </c>
      <c r="AX42" s="21">
        <v>94.75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267724.39999999997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424.27</v>
      </c>
      <c r="BO42" s="21">
        <v>0</v>
      </c>
      <c r="BP42" s="21">
        <v>221.68</v>
      </c>
      <c r="BQ42" s="21">
        <v>0</v>
      </c>
      <c r="BR42" s="21">
        <v>0</v>
      </c>
      <c r="BS42" s="21">
        <v>546.53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152940.46</v>
      </c>
      <c r="CK42" s="21">
        <v>0</v>
      </c>
      <c r="CL42" s="21">
        <v>0</v>
      </c>
      <c r="CM42" s="22">
        <v>152940.46</v>
      </c>
      <c r="CN42" s="21">
        <v>-5336.53</v>
      </c>
      <c r="CO42" s="21">
        <v>158276.99</v>
      </c>
      <c r="CP42" s="22">
        <v>0</v>
      </c>
      <c r="CQ42" s="21">
        <v>0</v>
      </c>
      <c r="CR42" s="21">
        <v>0</v>
      </c>
      <c r="CS42" s="21">
        <v>66949.989999999947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990635.30000000028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-401482.67</v>
      </c>
      <c r="E43" s="21">
        <v>0</v>
      </c>
      <c r="F43" s="21">
        <v>-401482.67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-370507.99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-3025067.7199999997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-342603.05</v>
      </c>
      <c r="AV43" s="21">
        <v>-80.180000000000007</v>
      </c>
      <c r="AW43" s="21">
        <v>0</v>
      </c>
      <c r="AX43" s="21">
        <v>-80.180000000000007</v>
      </c>
      <c r="AY43" s="21">
        <v>0</v>
      </c>
      <c r="AZ43" s="21">
        <v>0</v>
      </c>
      <c r="BA43" s="21">
        <v>139458.06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-4000363.73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897.94999999999982</v>
      </c>
      <c r="E44" s="21">
        <v>908.10999999999979</v>
      </c>
      <c r="F44" s="21">
        <v>0</v>
      </c>
      <c r="G44" s="21">
        <v>-10.16</v>
      </c>
      <c r="H44" s="21">
        <v>-0.05</v>
      </c>
      <c r="I44" s="21">
        <v>13930.92</v>
      </c>
      <c r="J44" s="21">
        <v>0</v>
      </c>
      <c r="K44" s="21">
        <v>1920.0000000000146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11100</v>
      </c>
      <c r="W44" s="21">
        <v>22404.719999999998</v>
      </c>
      <c r="X44" s="21">
        <v>0</v>
      </c>
      <c r="Y44" s="21">
        <v>150214.79</v>
      </c>
      <c r="Z44" s="21">
        <v>1264150.9700000002</v>
      </c>
      <c r="AA44" s="21">
        <v>0</v>
      </c>
      <c r="AB44" s="21">
        <v>0</v>
      </c>
      <c r="AC44" s="21">
        <v>0.02</v>
      </c>
      <c r="AD44" s="21">
        <v>-0.12999999999999901</v>
      </c>
      <c r="AE44" s="21">
        <v>0</v>
      </c>
      <c r="AF44" s="21">
        <v>0</v>
      </c>
      <c r="AG44" s="21">
        <v>0</v>
      </c>
      <c r="AH44" s="21">
        <v>1996783.76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-0.08</v>
      </c>
      <c r="AQ44" s="21">
        <v>0</v>
      </c>
      <c r="AR44" s="21">
        <v>0</v>
      </c>
      <c r="AS44" s="21">
        <v>0</v>
      </c>
      <c r="AT44" s="21">
        <v>2434827.7300000004</v>
      </c>
      <c r="AU44" s="21">
        <v>115.29000000000002</v>
      </c>
      <c r="AV44" s="21">
        <v>0.16000000000000014</v>
      </c>
      <c r="AW44" s="21">
        <v>0</v>
      </c>
      <c r="AX44" s="21">
        <v>7.9999999999998295E-2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10672.7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7.0000000000000007E-2</v>
      </c>
      <c r="BM44" s="21">
        <v>0</v>
      </c>
      <c r="BN44" s="21">
        <v>1230</v>
      </c>
      <c r="BO44" s="21">
        <v>0</v>
      </c>
      <c r="BP44" s="21">
        <v>-6.58</v>
      </c>
      <c r="BQ44" s="21">
        <v>0</v>
      </c>
      <c r="BR44" s="21">
        <v>415088.06</v>
      </c>
      <c r="BS44" s="21">
        <v>84.89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325139.93</v>
      </c>
      <c r="CK44" s="21">
        <v>0</v>
      </c>
      <c r="CL44" s="21">
        <v>0</v>
      </c>
      <c r="CM44" s="22">
        <v>325139.93</v>
      </c>
      <c r="CN44" s="21">
        <v>0</v>
      </c>
      <c r="CO44" s="21">
        <v>325139.93</v>
      </c>
      <c r="CP44" s="22">
        <v>0</v>
      </c>
      <c r="CQ44" s="21">
        <v>0</v>
      </c>
      <c r="CR44" s="21">
        <v>0</v>
      </c>
      <c r="CS44" s="21">
        <v>20349.390000000007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6668904.5899999999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0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-3703639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-3703639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216268236.41999999</v>
      </c>
      <c r="U47" s="21">
        <v>6725648.1454050001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1859225.91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224853110.47540498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8027.4399999999987</v>
      </c>
      <c r="E48" s="21">
        <v>0</v>
      </c>
      <c r="F48" s="21">
        <v>8027.4399999999987</v>
      </c>
      <c r="G48" s="21">
        <v>0</v>
      </c>
      <c r="H48" s="21">
        <v>0</v>
      </c>
      <c r="I48" s="21">
        <v>5451.08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-1121.26</v>
      </c>
      <c r="W48" s="21">
        <v>-6929.2199999999966</v>
      </c>
      <c r="X48" s="21">
        <v>0</v>
      </c>
      <c r="Y48" s="21">
        <v>0</v>
      </c>
      <c r="Z48" s="21">
        <v>55.81</v>
      </c>
      <c r="AA48" s="21">
        <v>0</v>
      </c>
      <c r="AB48" s="21">
        <v>0</v>
      </c>
      <c r="AC48" s="21">
        <v>150.29999999999998</v>
      </c>
      <c r="AD48" s="21">
        <v>-1.55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2537321.5299999998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54974.49</v>
      </c>
      <c r="AU48" s="21">
        <v>1875.29</v>
      </c>
      <c r="AV48" s="21">
        <v>2147.23</v>
      </c>
      <c r="AW48" s="21">
        <v>0</v>
      </c>
      <c r="AX48" s="21">
        <v>669.34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-36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473.08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8508.3800000000028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2611565.94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187782.84</v>
      </c>
      <c r="E49" s="21">
        <v>182491.32</v>
      </c>
      <c r="F49" s="21">
        <v>5291.52</v>
      </c>
      <c r="G49" s="21">
        <v>0</v>
      </c>
      <c r="H49" s="21">
        <v>0</v>
      </c>
      <c r="I49" s="21">
        <v>690398.67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1445.94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9192230.2400000002</v>
      </c>
      <c r="X49" s="21">
        <v>0</v>
      </c>
      <c r="Y49" s="21">
        <v>15711.44</v>
      </c>
      <c r="Z49" s="21">
        <v>31826.400000000001</v>
      </c>
      <c r="AA49" s="21">
        <v>0</v>
      </c>
      <c r="AB49" s="21">
        <v>0</v>
      </c>
      <c r="AC49" s="21">
        <v>9614155.4399999995</v>
      </c>
      <c r="AD49" s="21">
        <v>37238.32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11723.88</v>
      </c>
      <c r="AQ49" s="21">
        <v>0</v>
      </c>
      <c r="AR49" s="21">
        <v>0</v>
      </c>
      <c r="AS49" s="21">
        <v>0</v>
      </c>
      <c r="AT49" s="21">
        <v>1214074.43</v>
      </c>
      <c r="AU49" s="21">
        <v>27001.81</v>
      </c>
      <c r="AV49" s="21">
        <v>23319.79</v>
      </c>
      <c r="AW49" s="21">
        <v>0</v>
      </c>
      <c r="AX49" s="21">
        <v>8653.81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83737.070000000007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262.97000000000003</v>
      </c>
      <c r="BM49" s="21">
        <v>29280416.25</v>
      </c>
      <c r="BN49" s="21">
        <v>9003.18</v>
      </c>
      <c r="BO49" s="21">
        <v>0</v>
      </c>
      <c r="BP49" s="21">
        <v>5972.87</v>
      </c>
      <c r="BQ49" s="21">
        <v>0</v>
      </c>
      <c r="BR49" s="21">
        <v>25320.03</v>
      </c>
      <c r="BS49" s="21">
        <v>413540325.29000002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1054877.53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75424.070000000007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465130902.26999998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42115.9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15254834.560000001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20544809.18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15254834.560000001</v>
      </c>
      <c r="BM50" s="21">
        <v>0</v>
      </c>
      <c r="BN50" s="21">
        <v>83370.13</v>
      </c>
      <c r="BO50" s="21">
        <v>0</v>
      </c>
      <c r="BP50" s="21">
        <v>0</v>
      </c>
      <c r="BQ50" s="21">
        <v>0</v>
      </c>
      <c r="BR50" s="21">
        <v>0</v>
      </c>
      <c r="BS50" s="21">
        <v>222328748.03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6767465.4000000004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280276177.75999999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4908331686.9200001</v>
      </c>
      <c r="CK52" s="21">
        <v>0</v>
      </c>
      <c r="CL52" s="21">
        <v>0</v>
      </c>
      <c r="CM52" s="22">
        <v>1782876927.4999998</v>
      </c>
      <c r="CN52" s="21">
        <v>148163043.79000002</v>
      </c>
      <c r="CO52" s="21">
        <v>1634713883.7099998</v>
      </c>
      <c r="CP52" s="22">
        <v>3125454759.4200001</v>
      </c>
      <c r="CQ52" s="21">
        <v>816865590.66688943</v>
      </c>
      <c r="CR52" s="21">
        <v>2308589168.7531109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4908331686.9200001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8149859488.7721519</v>
      </c>
      <c r="CK53" s="21">
        <v>319020.15000000002</v>
      </c>
      <c r="CL53" s="21">
        <v>0</v>
      </c>
      <c r="CM53" s="22">
        <v>2814240424.3658867</v>
      </c>
      <c r="CN53" s="21">
        <v>5345463.7710000034</v>
      </c>
      <c r="CO53" s="21">
        <v>2808894960.5948868</v>
      </c>
      <c r="CP53" s="22">
        <v>5335300044.2562647</v>
      </c>
      <c r="CQ53" s="21">
        <v>17280620.719999999</v>
      </c>
      <c r="CR53" s="21">
        <v>5318019423.5362644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8149859488.7721558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3259791.2599999704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363.48571428571427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2879300183.3911452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2882560338.1368594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4492540.8399999794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435859110.37999994</v>
      </c>
      <c r="CK55" s="21">
        <v>0</v>
      </c>
      <c r="CL55" s="21">
        <v>1350</v>
      </c>
      <c r="CM55" s="22">
        <v>386353217.31999993</v>
      </c>
      <c r="CN55" s="21">
        <v>1618875.0799999998</v>
      </c>
      <c r="CO55" s="21">
        <v>384734342.23999995</v>
      </c>
      <c r="CP55" s="22">
        <v>49504543.060000002</v>
      </c>
      <c r="CQ55" s="21">
        <v>14109094.020000001</v>
      </c>
      <c r="CR55" s="21">
        <v>35395449.039999999</v>
      </c>
      <c r="CS55" s="21">
        <v>16099798.860000001</v>
      </c>
      <c r="CT55" s="21">
        <v>0</v>
      </c>
      <c r="CU55" s="21">
        <v>0</v>
      </c>
      <c r="CV55" s="21">
        <v>0</v>
      </c>
      <c r="CW55" s="21">
        <v>27644.02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456479094.09999979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76.19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-11106.76</v>
      </c>
      <c r="CK56" s="21">
        <v>0</v>
      </c>
      <c r="CL56" s="21">
        <v>0</v>
      </c>
      <c r="CM56" s="22">
        <v>-11106.76</v>
      </c>
      <c r="CN56" s="21">
        <v>0</v>
      </c>
      <c r="CO56" s="21">
        <v>-11106.76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20049217.309999898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20038186.739999902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1863623.8900000162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1863623.8900000162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86435145.24000001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86435145.24000001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174336363.53549999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174336363.53549999</v>
      </c>
      <c r="CQ59" s="21">
        <v>0</v>
      </c>
      <c r="CR59" s="21">
        <v>174336363.53549999</v>
      </c>
      <c r="CS59" s="21">
        <v>0</v>
      </c>
      <c r="CT59" s="21">
        <v>0</v>
      </c>
      <c r="CU59" s="21">
        <v>0</v>
      </c>
      <c r="CV59" s="21">
        <v>0</v>
      </c>
      <c r="CW59" s="21">
        <v>10063439981.58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10237776345.115501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1036861.81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-22582.080000000002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1014279.7300000001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2722.19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1009267740.4599986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1009270462.6499987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260472.47999999972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16648851.399999999</v>
      </c>
      <c r="CW62" s="21">
        <v>101051261.52999997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117960585.40999997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3609037.919999999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3609037.919999999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5392367.7200000007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86017544.74000001</v>
      </c>
      <c r="CK64" s="21">
        <v>0</v>
      </c>
      <c r="CL64" s="21">
        <v>0</v>
      </c>
      <c r="CM64" s="22">
        <v>86017544.74000001</v>
      </c>
      <c r="CN64" s="21">
        <v>2340981.6099999989</v>
      </c>
      <c r="CO64" s="21">
        <v>83676563.13000001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4770641669.3117065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4862051581.7717066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363724.48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30617783.539999999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30981508.02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682002.59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2900462.96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3582465.55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2396463.0199999996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4950545.08</v>
      </c>
      <c r="CK67" s="21">
        <v>0</v>
      </c>
      <c r="CL67" s="21">
        <v>0</v>
      </c>
      <c r="CM67" s="22">
        <v>4950545.08</v>
      </c>
      <c r="CN67" s="21">
        <v>667664.51</v>
      </c>
      <c r="CO67" s="21">
        <v>4282880.57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234750151.42999998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242097159.52999997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376289.14138799999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428056657</v>
      </c>
      <c r="CK68" s="21">
        <v>0</v>
      </c>
      <c r="CL68" s="21">
        <v>0</v>
      </c>
      <c r="CM68" s="22">
        <v>428056657</v>
      </c>
      <c r="CN68" s="21">
        <v>0</v>
      </c>
      <c r="CO68" s="21">
        <v>428056657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31181020.207332999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459613966.34872103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39238.92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6375901.7100000009</v>
      </c>
      <c r="CK69" s="21">
        <v>0</v>
      </c>
      <c r="CL69" s="21">
        <v>0</v>
      </c>
      <c r="CM69" s="22">
        <v>6375901.7100000009</v>
      </c>
      <c r="CN69" s="21">
        <v>179004.51000000004</v>
      </c>
      <c r="CO69" s="21">
        <v>6196897.2000000011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119290822.39999996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125705963.02999994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1673216.9899998601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1000498232.6200106</v>
      </c>
      <c r="CK70" s="21">
        <v>0</v>
      </c>
      <c r="CL70" s="21">
        <v>0</v>
      </c>
      <c r="CM70" s="22">
        <v>33596142.599999957</v>
      </c>
      <c r="CN70" s="21">
        <v>219237.21000000002</v>
      </c>
      <c r="CO70" s="21">
        <v>33376905.38999996</v>
      </c>
      <c r="CP70" s="22">
        <v>966902090.02001071</v>
      </c>
      <c r="CQ70" s="21">
        <v>619049.54999999981</v>
      </c>
      <c r="CR70" s="21">
        <v>966283040.47001076</v>
      </c>
      <c r="CS70" s="21">
        <v>74584.409999999931</v>
      </c>
      <c r="CT70" s="21">
        <v>0</v>
      </c>
      <c r="CU70" s="21">
        <v>0</v>
      </c>
      <c r="CV70" s="21">
        <v>0</v>
      </c>
      <c r="CW70" s="21">
        <v>19159859.980004501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1021405894.0000148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377144.08000000007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6561737.4799999986</v>
      </c>
      <c r="CK71" s="21">
        <v>0</v>
      </c>
      <c r="CL71" s="21">
        <v>0</v>
      </c>
      <c r="CM71" s="22">
        <v>6561737.4799999986</v>
      </c>
      <c r="CN71" s="21">
        <v>24410.139999999996</v>
      </c>
      <c r="CO71" s="21">
        <v>6537327.3399999989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69004395.129999995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75943276.689999983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1143494.260000004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409674493.15999973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410817987.41999972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10253835008.016087</v>
      </c>
      <c r="E73" s="56">
        <v>751115573.07982874</v>
      </c>
      <c r="F73" s="56">
        <v>4271164324.5475616</v>
      </c>
      <c r="G73" s="56">
        <v>5231555110.3886929</v>
      </c>
      <c r="H73" s="56">
        <v>798003723.13910639</v>
      </c>
      <c r="I73" s="56">
        <v>52706242.760200955</v>
      </c>
      <c r="J73" s="56">
        <v>212168.1499999988</v>
      </c>
      <c r="K73" s="56">
        <v>45058440.169999987</v>
      </c>
      <c r="L73" s="56">
        <v>6382847.1999999993</v>
      </c>
      <c r="M73" s="56">
        <v>1634285.71</v>
      </c>
      <c r="N73" s="56">
        <v>0</v>
      </c>
      <c r="O73" s="56">
        <v>931639792.19757187</v>
      </c>
      <c r="P73" s="56">
        <v>18812916.32</v>
      </c>
      <c r="Q73" s="56">
        <v>1480008972.3295798</v>
      </c>
      <c r="R73" s="56">
        <v>0</v>
      </c>
      <c r="S73" s="56">
        <v>0</v>
      </c>
      <c r="T73" s="56">
        <v>10523025796.815454</v>
      </c>
      <c r="U73" s="56">
        <v>925039214.60763466</v>
      </c>
      <c r="V73" s="56">
        <v>619279515.6869694</v>
      </c>
      <c r="W73" s="56">
        <v>1412345421.0871181</v>
      </c>
      <c r="X73" s="56">
        <v>2778093.74</v>
      </c>
      <c r="Y73" s="56">
        <v>253894561.00788322</v>
      </c>
      <c r="Z73" s="56">
        <v>1192573808.792156</v>
      </c>
      <c r="AA73" s="56">
        <v>3770.0200000000914</v>
      </c>
      <c r="AB73" s="56">
        <v>0</v>
      </c>
      <c r="AC73" s="56">
        <v>22814431.129813701</v>
      </c>
      <c r="AD73" s="56">
        <v>122838618.35251914</v>
      </c>
      <c r="AE73" s="56">
        <v>0</v>
      </c>
      <c r="AF73" s="56">
        <v>18633506.810110006</v>
      </c>
      <c r="AG73" s="56">
        <v>763484594.05999994</v>
      </c>
      <c r="AH73" s="56">
        <v>224034585.54999998</v>
      </c>
      <c r="AI73" s="56">
        <v>22106814.699999999</v>
      </c>
      <c r="AJ73" s="56">
        <v>127230792.43880218</v>
      </c>
      <c r="AK73" s="56">
        <v>331805.80999999988</v>
      </c>
      <c r="AL73" s="56">
        <v>0</v>
      </c>
      <c r="AM73" s="56">
        <v>276148862.56911898</v>
      </c>
      <c r="AN73" s="56">
        <v>21562851.309999999</v>
      </c>
      <c r="AO73" s="56">
        <v>89407155.070000008</v>
      </c>
      <c r="AP73" s="56">
        <v>16445365.183469102</v>
      </c>
      <c r="AQ73" s="56">
        <v>0</v>
      </c>
      <c r="AR73" s="56">
        <v>0</v>
      </c>
      <c r="AS73" s="56">
        <v>0</v>
      </c>
      <c r="AT73" s="56">
        <v>1216717943.2953899</v>
      </c>
      <c r="AU73" s="56">
        <v>485498378.68894416</v>
      </c>
      <c r="AV73" s="56">
        <v>46121155.001579992</v>
      </c>
      <c r="AW73" s="56">
        <v>0</v>
      </c>
      <c r="AX73" s="56">
        <v>23353559.280432995</v>
      </c>
      <c r="AY73" s="56">
        <v>0</v>
      </c>
      <c r="AZ73" s="56">
        <v>0</v>
      </c>
      <c r="BA73" s="56">
        <v>139458.06</v>
      </c>
      <c r="BB73" s="56">
        <v>0</v>
      </c>
      <c r="BC73" s="56">
        <v>0</v>
      </c>
      <c r="BD73" s="56">
        <v>144371313.52958894</v>
      </c>
      <c r="BE73" s="56">
        <v>0</v>
      </c>
      <c r="BF73" s="56">
        <v>0</v>
      </c>
      <c r="BG73" s="56">
        <v>0</v>
      </c>
      <c r="BH73" s="56">
        <v>156272.4</v>
      </c>
      <c r="BI73" s="56">
        <v>428674617.27385747</v>
      </c>
      <c r="BJ73" s="56">
        <v>63026564.341379985</v>
      </c>
      <c r="BK73" s="56">
        <v>0</v>
      </c>
      <c r="BL73" s="56">
        <v>15265319.80404</v>
      </c>
      <c r="BM73" s="56">
        <v>130717315.01000002</v>
      </c>
      <c r="BN73" s="56">
        <v>189701303.93785366</v>
      </c>
      <c r="BO73" s="56">
        <v>0</v>
      </c>
      <c r="BP73" s="56">
        <v>2964561071.632019</v>
      </c>
      <c r="BQ73" s="56">
        <v>136911024.21117774</v>
      </c>
      <c r="BR73" s="56">
        <v>6003088800.1464844</v>
      </c>
      <c r="BS73" s="56">
        <v>7436892189.7345524</v>
      </c>
      <c r="BT73" s="56">
        <v>0</v>
      </c>
      <c r="BU73" s="56">
        <v>0</v>
      </c>
      <c r="BV73" s="56">
        <v>205549623.95310399</v>
      </c>
      <c r="BW73" s="56">
        <v>0</v>
      </c>
      <c r="BX73" s="56">
        <v>28509266.374049991</v>
      </c>
      <c r="BY73" s="56">
        <v>0</v>
      </c>
      <c r="BZ73" s="56">
        <v>230033968.28999999</v>
      </c>
      <c r="CA73" s="56">
        <v>277678416.02519989</v>
      </c>
      <c r="CB73" s="56">
        <v>6831656162.3188009</v>
      </c>
      <c r="CC73" s="56">
        <v>46258318.047650002</v>
      </c>
      <c r="CD73" s="56">
        <v>2792356088.080853</v>
      </c>
      <c r="CE73" s="56">
        <v>5897502.340000039</v>
      </c>
      <c r="CF73" s="56">
        <v>2952866.38</v>
      </c>
      <c r="CG73" s="56">
        <v>184803090.66910002</v>
      </c>
      <c r="CH73" s="56">
        <v>510821534.8057</v>
      </c>
      <c r="CI73" s="56">
        <v>7481726.7204761915</v>
      </c>
      <c r="CJ73" s="56">
        <v>23096067614.040676</v>
      </c>
      <c r="CK73" s="56">
        <v>473141.0099993801</v>
      </c>
      <c r="CL73" s="56">
        <v>245577.26000000004</v>
      </c>
      <c r="CM73" s="56">
        <v>7314509835.2658854</v>
      </c>
      <c r="CN73" s="56">
        <v>400690593.04681343</v>
      </c>
      <c r="CO73" s="56">
        <v>6913819242.2190723</v>
      </c>
      <c r="CP73" s="56">
        <v>15780839060.504787</v>
      </c>
      <c r="CQ73" s="56">
        <v>1311727056.1411431</v>
      </c>
      <c r="CR73" s="56">
        <v>14469112004.363646</v>
      </c>
      <c r="CS73" s="56">
        <v>119124160.94780383</v>
      </c>
      <c r="CT73" s="56">
        <v>1783251.2899999998</v>
      </c>
      <c r="CU73" s="56">
        <v>1888.46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83848445725.82431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21496405.971387811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363.48571428571427</v>
      </c>
      <c r="CJ74" s="56">
        <v>2142644985.7855105</v>
      </c>
      <c r="CK74" s="56">
        <v>0</v>
      </c>
      <c r="CL74" s="56">
        <v>1350</v>
      </c>
      <c r="CM74" s="56">
        <v>951900639.16999984</v>
      </c>
      <c r="CN74" s="56">
        <v>5050173.0599999996</v>
      </c>
      <c r="CO74" s="56">
        <v>946850466.1099999</v>
      </c>
      <c r="CP74" s="56">
        <v>1190742996.6155107</v>
      </c>
      <c r="CQ74" s="56">
        <v>14728143.57</v>
      </c>
      <c r="CR74" s="56">
        <v>1176014853.0455108</v>
      </c>
      <c r="CS74" s="56">
        <v>16174383.270000001</v>
      </c>
      <c r="CT74" s="56">
        <v>0</v>
      </c>
      <c r="CU74" s="56">
        <v>0</v>
      </c>
      <c r="CV74" s="56">
        <v>16648851.399999999</v>
      </c>
      <c r="CW74" s="56">
        <v>19852241911.380188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22049206901.292801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10253835008.016087</v>
      </c>
      <c r="E75" s="56">
        <v>751115573.07982874</v>
      </c>
      <c r="F75" s="56">
        <v>4271164324.5475616</v>
      </c>
      <c r="G75" s="56">
        <v>5231555110.3886929</v>
      </c>
      <c r="H75" s="56">
        <v>798003723.13910639</v>
      </c>
      <c r="I75" s="56">
        <v>52706242.760200955</v>
      </c>
      <c r="J75" s="56">
        <v>212168.1499999988</v>
      </c>
      <c r="K75" s="56">
        <v>45058440.169999987</v>
      </c>
      <c r="L75" s="56">
        <v>6382847.1999999993</v>
      </c>
      <c r="M75" s="56">
        <v>1634285.71</v>
      </c>
      <c r="N75" s="56">
        <v>0</v>
      </c>
      <c r="O75" s="56">
        <v>931639792.19757187</v>
      </c>
      <c r="P75" s="56">
        <v>18812916.32</v>
      </c>
      <c r="Q75" s="56">
        <v>1480008972.3295798</v>
      </c>
      <c r="R75" s="56">
        <v>0</v>
      </c>
      <c r="S75" s="56">
        <v>0</v>
      </c>
      <c r="T75" s="56">
        <v>10523025796.815454</v>
      </c>
      <c r="U75" s="56">
        <v>925039214.60763466</v>
      </c>
      <c r="V75" s="56">
        <v>619279515.6869694</v>
      </c>
      <c r="W75" s="56">
        <v>1412345421.0871181</v>
      </c>
      <c r="X75" s="56">
        <v>2778093.74</v>
      </c>
      <c r="Y75" s="56">
        <v>253894561.00788322</v>
      </c>
      <c r="Z75" s="56">
        <v>1192573808.792156</v>
      </c>
      <c r="AA75" s="56">
        <v>3770.0200000000914</v>
      </c>
      <c r="AB75" s="56">
        <v>0</v>
      </c>
      <c r="AC75" s="56">
        <v>22814431.129813701</v>
      </c>
      <c r="AD75" s="56">
        <v>122838618.35251914</v>
      </c>
      <c r="AE75" s="56">
        <v>0</v>
      </c>
      <c r="AF75" s="56">
        <v>18633506.810110006</v>
      </c>
      <c r="AG75" s="56">
        <v>763484594.05999994</v>
      </c>
      <c r="AH75" s="56">
        <v>224034585.54999998</v>
      </c>
      <c r="AI75" s="56">
        <v>22106814.699999999</v>
      </c>
      <c r="AJ75" s="56">
        <v>127230792.43880218</v>
      </c>
      <c r="AK75" s="56">
        <v>331805.80999999988</v>
      </c>
      <c r="AL75" s="56">
        <v>0</v>
      </c>
      <c r="AM75" s="56">
        <v>276148862.56911898</v>
      </c>
      <c r="AN75" s="56">
        <v>21562851.309999999</v>
      </c>
      <c r="AO75" s="56">
        <v>89407155.070000008</v>
      </c>
      <c r="AP75" s="56">
        <v>16445365.183469102</v>
      </c>
      <c r="AQ75" s="56">
        <v>0</v>
      </c>
      <c r="AR75" s="56">
        <v>0</v>
      </c>
      <c r="AS75" s="56">
        <v>0</v>
      </c>
      <c r="AT75" s="56">
        <v>1216717943.2953899</v>
      </c>
      <c r="AU75" s="56">
        <v>485498378.68894416</v>
      </c>
      <c r="AV75" s="56">
        <v>46121155.001579992</v>
      </c>
      <c r="AW75" s="56">
        <v>0</v>
      </c>
      <c r="AX75" s="56">
        <v>23353559.280432995</v>
      </c>
      <c r="AY75" s="56">
        <v>0</v>
      </c>
      <c r="AZ75" s="56">
        <v>0</v>
      </c>
      <c r="BA75" s="56">
        <v>139458.06</v>
      </c>
      <c r="BB75" s="56">
        <v>0</v>
      </c>
      <c r="BC75" s="56">
        <v>0</v>
      </c>
      <c r="BD75" s="56">
        <v>165867719.50097674</v>
      </c>
      <c r="BE75" s="56">
        <v>0</v>
      </c>
      <c r="BF75" s="56">
        <v>0</v>
      </c>
      <c r="BG75" s="56">
        <v>0</v>
      </c>
      <c r="BH75" s="56">
        <v>156272.4</v>
      </c>
      <c r="BI75" s="56">
        <v>428674617.27385747</v>
      </c>
      <c r="BJ75" s="56">
        <v>63026564.341379985</v>
      </c>
      <c r="BK75" s="56">
        <v>0</v>
      </c>
      <c r="BL75" s="56">
        <v>15265319.80404</v>
      </c>
      <c r="BM75" s="56">
        <v>130717315.01000002</v>
      </c>
      <c r="BN75" s="56">
        <v>189701303.93785366</v>
      </c>
      <c r="BO75" s="56">
        <v>0</v>
      </c>
      <c r="BP75" s="56">
        <v>2964561071.632019</v>
      </c>
      <c r="BQ75" s="56">
        <v>136911024.21117774</v>
      </c>
      <c r="BR75" s="56">
        <v>6003088800.1464844</v>
      </c>
      <c r="BS75" s="56">
        <v>7436892189.7345524</v>
      </c>
      <c r="BT75" s="56">
        <v>0</v>
      </c>
      <c r="BU75" s="56">
        <v>0</v>
      </c>
      <c r="BV75" s="56">
        <v>205549623.95310399</v>
      </c>
      <c r="BW75" s="56">
        <v>0</v>
      </c>
      <c r="BX75" s="56">
        <v>28509266.374049991</v>
      </c>
      <c r="BY75" s="56">
        <v>0</v>
      </c>
      <c r="BZ75" s="56">
        <v>230033968.28999999</v>
      </c>
      <c r="CA75" s="56">
        <v>277678416.02519989</v>
      </c>
      <c r="CB75" s="56">
        <v>6831656162.3188009</v>
      </c>
      <c r="CC75" s="56">
        <v>46258318.047650002</v>
      </c>
      <c r="CD75" s="56">
        <v>2792356088.080853</v>
      </c>
      <c r="CE75" s="56">
        <v>5897502.340000039</v>
      </c>
      <c r="CF75" s="56">
        <v>2952866.38</v>
      </c>
      <c r="CG75" s="56">
        <v>184803090.66910002</v>
      </c>
      <c r="CH75" s="56">
        <v>510821534.8057</v>
      </c>
      <c r="CI75" s="56">
        <v>7482090.2061904771</v>
      </c>
      <c r="CJ75" s="56">
        <v>25238712599.826187</v>
      </c>
      <c r="CK75" s="56">
        <v>473141.0099993801</v>
      </c>
      <c r="CL75" s="56">
        <v>246927.26000000004</v>
      </c>
      <c r="CM75" s="56">
        <v>8266410474.4358854</v>
      </c>
      <c r="CN75" s="56">
        <v>405740766.10681343</v>
      </c>
      <c r="CO75" s="56">
        <v>7860669708.329072</v>
      </c>
      <c r="CP75" s="56">
        <v>16971582057.120298</v>
      </c>
      <c r="CQ75" s="56">
        <v>1326455199.711143</v>
      </c>
      <c r="CR75" s="56">
        <v>15645126857.409157</v>
      </c>
      <c r="CS75" s="56">
        <v>135298544.21780384</v>
      </c>
      <c r="CT75" s="56">
        <v>1783251.2899999998</v>
      </c>
      <c r="CU75" s="56">
        <v>1888.46</v>
      </c>
      <c r="CV75" s="56">
        <v>16648851.399999999</v>
      </c>
      <c r="CW75" s="56">
        <v>19852241911.380188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105897652627.11711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5CF3-F9C9-4BEF-929A-210037D00098}">
  <dimension ref="A1:DM141"/>
  <sheetViews>
    <sheetView showGridLines="0" zoomScale="80" zoomScaleNormal="80" workbookViewId="0">
      <pane xSplit="3" ySplit="6" topLeftCell="D7" activePane="bottomRight" state="frozen"/>
      <selection activeCell="DB53" sqref="DB53"/>
      <selection pane="topRight" activeCell="DB53" sqref="DB53"/>
      <selection pane="bottomLeft" activeCell="DB53" sqref="DB5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9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2894.64</v>
      </c>
      <c r="K7" s="21">
        <v>0</v>
      </c>
      <c r="L7" s="21">
        <v>0</v>
      </c>
      <c r="M7" s="21">
        <v>0</v>
      </c>
      <c r="N7" s="21">
        <v>0</v>
      </c>
      <c r="O7" s="21">
        <v>2598837.85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7648280.3899999997</v>
      </c>
      <c r="Z7" s="21">
        <v>36438063.299999997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13542272.48</v>
      </c>
      <c r="AN7" s="21">
        <v>0</v>
      </c>
      <c r="AO7" s="21">
        <v>0</v>
      </c>
      <c r="AP7" s="21">
        <v>53077.75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39068885.719999999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324188.78000000003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99676500.909999996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2063983452.1600001</v>
      </c>
      <c r="E8" s="21">
        <v>509368966.80000001</v>
      </c>
      <c r="F8" s="21">
        <v>969794904.10000002</v>
      </c>
      <c r="G8" s="21">
        <v>584819581.25999999</v>
      </c>
      <c r="H8" s="21">
        <v>167630620.72</v>
      </c>
      <c r="I8" s="21">
        <v>1041688849.9400001</v>
      </c>
      <c r="J8" s="21">
        <v>16985466.559999999</v>
      </c>
      <c r="K8" s="21">
        <v>0</v>
      </c>
      <c r="L8" s="21">
        <v>0</v>
      </c>
      <c r="M8" s="21">
        <v>0</v>
      </c>
      <c r="N8" s="21">
        <v>634389.65</v>
      </c>
      <c r="O8" s="21">
        <v>230585907.52000001</v>
      </c>
      <c r="P8" s="21">
        <v>0</v>
      </c>
      <c r="Q8" s="21">
        <v>161458780.90000001</v>
      </c>
      <c r="R8" s="21">
        <v>0</v>
      </c>
      <c r="S8" s="21">
        <v>0</v>
      </c>
      <c r="T8" s="21">
        <v>3135127893.5599999</v>
      </c>
      <c r="U8" s="21">
        <v>0</v>
      </c>
      <c r="V8" s="21">
        <v>705063940.14999998</v>
      </c>
      <c r="W8" s="21">
        <v>2216124482.3099999</v>
      </c>
      <c r="X8" s="21">
        <v>358508.58</v>
      </c>
      <c r="Y8" s="21">
        <v>94717666.620000005</v>
      </c>
      <c r="Z8" s="21">
        <v>75709832.040000007</v>
      </c>
      <c r="AA8" s="21">
        <v>79420.490000000005</v>
      </c>
      <c r="AB8" s="21">
        <v>0</v>
      </c>
      <c r="AC8" s="21">
        <v>14308707.4</v>
      </c>
      <c r="AD8" s="21">
        <v>5601723.9000000004</v>
      </c>
      <c r="AE8" s="21">
        <v>0</v>
      </c>
      <c r="AF8" s="21">
        <v>24215414.920000002</v>
      </c>
      <c r="AG8" s="21">
        <v>4111667.88</v>
      </c>
      <c r="AH8" s="21">
        <v>294534.5</v>
      </c>
      <c r="AI8" s="21">
        <v>0</v>
      </c>
      <c r="AJ8" s="21">
        <v>1807907.71</v>
      </c>
      <c r="AK8" s="21">
        <v>722098.93</v>
      </c>
      <c r="AL8" s="21">
        <v>0</v>
      </c>
      <c r="AM8" s="21">
        <v>69023308.469999999</v>
      </c>
      <c r="AN8" s="21">
        <v>0</v>
      </c>
      <c r="AO8" s="21">
        <v>0</v>
      </c>
      <c r="AP8" s="21">
        <v>6265048.4500000002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80391015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30336579.420000002</v>
      </c>
      <c r="BN8" s="21">
        <v>11799837.16</v>
      </c>
      <c r="BO8" s="21">
        <v>0</v>
      </c>
      <c r="BP8" s="21">
        <v>251108305.31999999</v>
      </c>
      <c r="BQ8" s="21">
        <v>838329.47</v>
      </c>
      <c r="BR8" s="21">
        <v>20642037.77</v>
      </c>
      <c r="BS8" s="21">
        <v>85405975.969999999</v>
      </c>
      <c r="BT8" s="21">
        <v>0</v>
      </c>
      <c r="BU8" s="21">
        <v>0</v>
      </c>
      <c r="BV8" s="21">
        <v>56111894.710000001</v>
      </c>
      <c r="BW8" s="21">
        <v>0</v>
      </c>
      <c r="BX8" s="21">
        <v>105458.75</v>
      </c>
      <c r="BY8" s="21">
        <v>0</v>
      </c>
      <c r="BZ8" s="21">
        <v>0</v>
      </c>
      <c r="CA8" s="21">
        <v>1808635.44</v>
      </c>
      <c r="CB8" s="21">
        <v>185239419.30000001</v>
      </c>
      <c r="CC8" s="21">
        <v>0</v>
      </c>
      <c r="CD8" s="21">
        <v>4446961.01</v>
      </c>
      <c r="CE8" s="21">
        <v>1055343.32</v>
      </c>
      <c r="CF8" s="21">
        <v>0</v>
      </c>
      <c r="CG8" s="21">
        <v>1579563.39</v>
      </c>
      <c r="CH8" s="21">
        <v>479265.13</v>
      </c>
      <c r="CI8" s="21">
        <v>42523979.33000005</v>
      </c>
      <c r="CJ8" s="22">
        <v>2577737883.9899998</v>
      </c>
      <c r="CK8" s="21">
        <v>20712.84</v>
      </c>
      <c r="CL8" s="21">
        <v>737537.65</v>
      </c>
      <c r="CM8" s="22">
        <v>1135822333.1399999</v>
      </c>
      <c r="CN8" s="21">
        <v>17330659.98</v>
      </c>
      <c r="CO8" s="21">
        <v>1118491673.1599998</v>
      </c>
      <c r="CP8" s="22">
        <v>1441157300.3600001</v>
      </c>
      <c r="CQ8" s="21">
        <v>676464358.99000001</v>
      </c>
      <c r="CR8" s="21">
        <v>764692941.37</v>
      </c>
      <c r="CS8" s="21">
        <v>41698217.959998667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13429808325.799992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4096373783.6179991</v>
      </c>
      <c r="E9" s="21">
        <v>1625481698.2999995</v>
      </c>
      <c r="F9" s="21">
        <v>1475086421.8439999</v>
      </c>
      <c r="G9" s="21">
        <v>995805663.47399986</v>
      </c>
      <c r="H9" s="21">
        <v>88057540.180000007</v>
      </c>
      <c r="I9" s="21">
        <v>821904672.49000013</v>
      </c>
      <c r="J9" s="21">
        <v>7370887.1200000001</v>
      </c>
      <c r="K9" s="21">
        <v>0</v>
      </c>
      <c r="L9" s="21">
        <v>0</v>
      </c>
      <c r="M9" s="21">
        <v>0</v>
      </c>
      <c r="N9" s="21">
        <v>407231.22</v>
      </c>
      <c r="O9" s="21">
        <v>397846885.63500005</v>
      </c>
      <c r="P9" s="21">
        <v>0</v>
      </c>
      <c r="Q9" s="21">
        <v>278403581.88999999</v>
      </c>
      <c r="R9" s="21">
        <v>0</v>
      </c>
      <c r="S9" s="21">
        <v>0</v>
      </c>
      <c r="T9" s="21">
        <v>10618217612.699997</v>
      </c>
      <c r="U9" s="21">
        <v>134622063.06</v>
      </c>
      <c r="V9" s="21">
        <v>1164512412.4199991</v>
      </c>
      <c r="W9" s="21">
        <v>7286764483.5999966</v>
      </c>
      <c r="X9" s="21">
        <v>14130547.540000003</v>
      </c>
      <c r="Y9" s="21">
        <v>97892105.169999957</v>
      </c>
      <c r="Z9" s="21">
        <v>55554921.810000047</v>
      </c>
      <c r="AA9" s="21">
        <v>195359.57999999996</v>
      </c>
      <c r="AB9" s="21">
        <v>0</v>
      </c>
      <c r="AC9" s="21">
        <v>3809702.1099999985</v>
      </c>
      <c r="AD9" s="21">
        <v>22261629.880000003</v>
      </c>
      <c r="AE9" s="21">
        <v>0</v>
      </c>
      <c r="AF9" s="21">
        <v>98704084.410000011</v>
      </c>
      <c r="AG9" s="21">
        <v>9137094.5099999998</v>
      </c>
      <c r="AH9" s="21">
        <v>11196931.16</v>
      </c>
      <c r="AI9" s="21">
        <v>13121049.100000001</v>
      </c>
      <c r="AJ9" s="21">
        <v>13339827.890000001</v>
      </c>
      <c r="AK9" s="21">
        <v>1256763.4600000004</v>
      </c>
      <c r="AL9" s="21">
        <v>0</v>
      </c>
      <c r="AM9" s="21">
        <v>16549227.640000001</v>
      </c>
      <c r="AN9" s="21">
        <v>356511.9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117959785.62739712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18755715.400000002</v>
      </c>
      <c r="BN9" s="21">
        <v>3103210.2400000007</v>
      </c>
      <c r="BO9" s="21">
        <v>0</v>
      </c>
      <c r="BP9" s="21">
        <v>814495134.6899997</v>
      </c>
      <c r="BQ9" s="21">
        <v>14297150.260000004</v>
      </c>
      <c r="BR9" s="21">
        <v>39880685.209999993</v>
      </c>
      <c r="BS9" s="21">
        <v>161074124.4199999</v>
      </c>
      <c r="BT9" s="21">
        <v>0</v>
      </c>
      <c r="BU9" s="21">
        <v>0</v>
      </c>
      <c r="BV9" s="21">
        <v>44811895.459999993</v>
      </c>
      <c r="BW9" s="21">
        <v>0</v>
      </c>
      <c r="BX9" s="21">
        <v>2492.3000000000002</v>
      </c>
      <c r="BY9" s="21">
        <v>0</v>
      </c>
      <c r="BZ9" s="21">
        <v>0</v>
      </c>
      <c r="CA9" s="21">
        <v>267256.7</v>
      </c>
      <c r="CB9" s="21">
        <v>51366425.940000005</v>
      </c>
      <c r="CC9" s="21">
        <v>0</v>
      </c>
      <c r="CD9" s="21">
        <v>489185.18999999104</v>
      </c>
      <c r="CE9" s="21">
        <v>0</v>
      </c>
      <c r="CF9" s="21">
        <v>0</v>
      </c>
      <c r="CG9" s="21">
        <v>0</v>
      </c>
      <c r="CH9" s="21">
        <v>53999.520000000004</v>
      </c>
      <c r="CI9" s="21">
        <v>0</v>
      </c>
      <c r="CJ9" s="22">
        <v>40126375701.51519</v>
      </c>
      <c r="CK9" s="21">
        <v>0</v>
      </c>
      <c r="CL9" s="21">
        <v>14819087.710000012</v>
      </c>
      <c r="CM9" s="22">
        <v>13908771102.609682</v>
      </c>
      <c r="CN9" s="21">
        <v>2796723465.0400157</v>
      </c>
      <c r="CO9" s="21">
        <v>11112047637.569666</v>
      </c>
      <c r="CP9" s="22">
        <v>26202785511.195511</v>
      </c>
      <c r="CQ9" s="21">
        <v>9230906119.8300686</v>
      </c>
      <c r="CR9" s="21">
        <v>16971879391.365444</v>
      </c>
      <c r="CS9" s="21">
        <v>213307216.51000002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66858226889.075592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6434064648.3099995</v>
      </c>
      <c r="E10" s="21">
        <v>1414077267.53</v>
      </c>
      <c r="F10" s="21">
        <v>2769138535.6299996</v>
      </c>
      <c r="G10" s="21">
        <v>2250848845.1499996</v>
      </c>
      <c r="H10" s="21">
        <v>76532653.299999803</v>
      </c>
      <c r="I10" s="21">
        <v>832492779.08006406</v>
      </c>
      <c r="J10" s="21">
        <v>58002154.129999898</v>
      </c>
      <c r="K10" s="21">
        <v>1949324.74</v>
      </c>
      <c r="L10" s="21">
        <v>0</v>
      </c>
      <c r="M10" s="21">
        <v>0</v>
      </c>
      <c r="N10" s="21">
        <v>600875</v>
      </c>
      <c r="O10" s="21">
        <v>766807648.90999806</v>
      </c>
      <c r="P10" s="21">
        <v>636903.49</v>
      </c>
      <c r="Q10" s="21">
        <v>736988069.59999597</v>
      </c>
      <c r="R10" s="21">
        <v>0</v>
      </c>
      <c r="S10" s="21">
        <v>0</v>
      </c>
      <c r="T10" s="21">
        <v>6397428418.4594002</v>
      </c>
      <c r="U10" s="21">
        <v>751044826.11000001</v>
      </c>
      <c r="V10" s="21">
        <v>924141800.10005307</v>
      </c>
      <c r="W10" s="21">
        <v>10542381314.1196</v>
      </c>
      <c r="X10" s="21">
        <v>64811840.580010198</v>
      </c>
      <c r="Y10" s="21">
        <v>333516454.57999998</v>
      </c>
      <c r="Z10" s="21">
        <v>501029403.75999999</v>
      </c>
      <c r="AA10" s="21">
        <v>516350.99</v>
      </c>
      <c r="AB10" s="21">
        <v>0</v>
      </c>
      <c r="AC10" s="21">
        <v>57178182.680011004</v>
      </c>
      <c r="AD10" s="21">
        <v>109248694.660025</v>
      </c>
      <c r="AE10" s="21">
        <v>20220419.489999998</v>
      </c>
      <c r="AF10" s="21">
        <v>68300980.589998707</v>
      </c>
      <c r="AG10" s="21">
        <v>93218953.260000005</v>
      </c>
      <c r="AH10" s="21">
        <v>109210136.52</v>
      </c>
      <c r="AI10" s="21">
        <v>3212804.55</v>
      </c>
      <c r="AJ10" s="21">
        <v>59975366.100000001</v>
      </c>
      <c r="AK10" s="21">
        <v>10102256.019999901</v>
      </c>
      <c r="AL10" s="21">
        <v>0</v>
      </c>
      <c r="AM10" s="21">
        <v>208787008.010003</v>
      </c>
      <c r="AN10" s="21">
        <v>10746115.23</v>
      </c>
      <c r="AO10" s="21">
        <v>0</v>
      </c>
      <c r="AP10" s="21">
        <v>4130174.82999996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522299687.71136898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2671901.84</v>
      </c>
      <c r="BK10" s="21">
        <v>0</v>
      </c>
      <c r="BL10" s="21">
        <v>0</v>
      </c>
      <c r="BM10" s="21">
        <v>38866075.710000806</v>
      </c>
      <c r="BN10" s="21">
        <v>268341800.129944</v>
      </c>
      <c r="BO10" s="21">
        <v>0</v>
      </c>
      <c r="BP10" s="21">
        <v>938965085.73009205</v>
      </c>
      <c r="BQ10" s="21">
        <v>34720201.390000001</v>
      </c>
      <c r="BR10" s="21">
        <v>206422815.01000002</v>
      </c>
      <c r="BS10" s="21">
        <v>238115838.05998299</v>
      </c>
      <c r="BT10" s="21">
        <v>0</v>
      </c>
      <c r="BU10" s="21">
        <v>0</v>
      </c>
      <c r="BV10" s="21">
        <v>59328208.659999996</v>
      </c>
      <c r="BW10" s="21">
        <v>0</v>
      </c>
      <c r="BX10" s="21">
        <v>154485.07</v>
      </c>
      <c r="BY10" s="21">
        <v>0</v>
      </c>
      <c r="BZ10" s="21">
        <v>0</v>
      </c>
      <c r="CA10" s="21">
        <v>11507481.789999999</v>
      </c>
      <c r="CB10" s="21">
        <v>356784184.82999998</v>
      </c>
      <c r="CC10" s="21">
        <v>55046973.310000002</v>
      </c>
      <c r="CD10" s="21">
        <v>54495365.549999997</v>
      </c>
      <c r="CE10" s="21">
        <v>0</v>
      </c>
      <c r="CF10" s="21">
        <v>0</v>
      </c>
      <c r="CG10" s="21">
        <v>326592</v>
      </c>
      <c r="CH10" s="21">
        <v>1840292.93</v>
      </c>
      <c r="CI10" s="21">
        <v>1795596.6899999899</v>
      </c>
      <c r="CJ10" s="22">
        <v>10107372057.900238</v>
      </c>
      <c r="CK10" s="21">
        <v>2878740</v>
      </c>
      <c r="CL10" s="21">
        <v>3174679.7599999001</v>
      </c>
      <c r="CM10" s="22">
        <v>4730594007.3799677</v>
      </c>
      <c r="CN10" s="21">
        <v>2071126270.9208155</v>
      </c>
      <c r="CO10" s="21">
        <v>2659467736.4591522</v>
      </c>
      <c r="CP10" s="22">
        <v>5370724630.7602711</v>
      </c>
      <c r="CQ10" s="21">
        <v>2470102275.1351357</v>
      </c>
      <c r="CR10" s="21">
        <v>2900622355.6251354</v>
      </c>
      <c r="CS10" s="21">
        <v>34154344.729999401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42110485546.240784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29386914.5306</v>
      </c>
      <c r="E11" s="21">
        <v>16053078.7806</v>
      </c>
      <c r="F11" s="21">
        <v>11867228.01</v>
      </c>
      <c r="G11" s="21">
        <v>1466607.74</v>
      </c>
      <c r="H11" s="21">
        <v>0</v>
      </c>
      <c r="I11" s="21">
        <v>503910318.19</v>
      </c>
      <c r="J11" s="21">
        <v>0</v>
      </c>
      <c r="K11" s="21">
        <v>14105836</v>
      </c>
      <c r="L11" s="21">
        <v>0</v>
      </c>
      <c r="M11" s="21">
        <v>0</v>
      </c>
      <c r="N11" s="21">
        <v>0</v>
      </c>
      <c r="O11" s="21">
        <v>102797.19</v>
      </c>
      <c r="P11" s="21">
        <v>0</v>
      </c>
      <c r="Q11" s="21">
        <v>0</v>
      </c>
      <c r="R11" s="21">
        <v>0</v>
      </c>
      <c r="S11" s="21">
        <v>0</v>
      </c>
      <c r="T11" s="21">
        <v>5338423307.2150002</v>
      </c>
      <c r="U11" s="21">
        <v>36470593.079999998</v>
      </c>
      <c r="V11" s="21">
        <v>379091303.36989999</v>
      </c>
      <c r="W11" s="21">
        <v>1520057874.24</v>
      </c>
      <c r="X11" s="21">
        <v>0</v>
      </c>
      <c r="Y11" s="21">
        <v>454591.72</v>
      </c>
      <c r="Z11" s="21">
        <v>2995426.6469999999</v>
      </c>
      <c r="AA11" s="21">
        <v>150</v>
      </c>
      <c r="AB11" s="21">
        <v>0</v>
      </c>
      <c r="AC11" s="21">
        <v>0</v>
      </c>
      <c r="AD11" s="21">
        <v>758189.8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133658.19</v>
      </c>
      <c r="AL11" s="21">
        <v>0</v>
      </c>
      <c r="AM11" s="21">
        <v>6996870.7999999998</v>
      </c>
      <c r="AN11" s="21">
        <v>0</v>
      </c>
      <c r="AO11" s="21">
        <v>0</v>
      </c>
      <c r="AP11" s="21">
        <v>56776.52</v>
      </c>
      <c r="AQ11" s="21">
        <v>0</v>
      </c>
      <c r="AR11" s="21">
        <v>0</v>
      </c>
      <c r="AS11" s="21">
        <v>0</v>
      </c>
      <c r="AT11" s="21">
        <v>117426498.36319999</v>
      </c>
      <c r="AU11" s="21">
        <v>1667494.8759999999</v>
      </c>
      <c r="AV11" s="21">
        <v>1109935.0895</v>
      </c>
      <c r="AW11" s="21">
        <v>0</v>
      </c>
      <c r="AX11" s="21">
        <v>717888.8175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33005401.579999998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99811.876999999993</v>
      </c>
      <c r="BM11" s="21">
        <v>0</v>
      </c>
      <c r="BN11" s="21">
        <v>770053692.18350005</v>
      </c>
      <c r="BO11" s="21">
        <v>0</v>
      </c>
      <c r="BP11" s="21">
        <v>1330538.399</v>
      </c>
      <c r="BQ11" s="21">
        <v>1925910.99</v>
      </c>
      <c r="BR11" s="21">
        <v>211537.66</v>
      </c>
      <c r="BS11" s="21">
        <v>2356872.2719999999</v>
      </c>
      <c r="BT11" s="21">
        <v>0</v>
      </c>
      <c r="BU11" s="21">
        <v>0</v>
      </c>
      <c r="BV11" s="21">
        <v>0</v>
      </c>
      <c r="BW11" s="21">
        <v>0</v>
      </c>
      <c r="BX11" s="21">
        <v>226239.45</v>
      </c>
      <c r="BY11" s="21">
        <v>0</v>
      </c>
      <c r="BZ11" s="21">
        <v>0</v>
      </c>
      <c r="CA11" s="21">
        <v>2716825.22</v>
      </c>
      <c r="CB11" s="21">
        <v>580537247.98000002</v>
      </c>
      <c r="CC11" s="21">
        <v>0</v>
      </c>
      <c r="CD11" s="21">
        <v>41884264.210000001</v>
      </c>
      <c r="CE11" s="21">
        <v>0</v>
      </c>
      <c r="CF11" s="21">
        <v>0</v>
      </c>
      <c r="CG11" s="21">
        <v>189630</v>
      </c>
      <c r="CH11" s="21">
        <v>1528854.87</v>
      </c>
      <c r="CI11" s="21">
        <v>83982132.700000003</v>
      </c>
      <c r="CJ11" s="22">
        <v>105878109.20999999</v>
      </c>
      <c r="CK11" s="21">
        <v>13132632.470000001</v>
      </c>
      <c r="CL11" s="21">
        <v>15248146.220000001</v>
      </c>
      <c r="CM11" s="22">
        <v>74289080.519999996</v>
      </c>
      <c r="CN11" s="21">
        <v>0</v>
      </c>
      <c r="CO11" s="21">
        <v>74289080.519999996</v>
      </c>
      <c r="CP11" s="22">
        <v>3208250</v>
      </c>
      <c r="CQ11" s="21">
        <v>0</v>
      </c>
      <c r="CR11" s="21">
        <v>3208250</v>
      </c>
      <c r="CS11" s="21">
        <v>4728030.4000000004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9584521523.6401997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2309556.4085211079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2309556.4085211079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436010985.57999992</v>
      </c>
      <c r="E13" s="21">
        <v>96847148.459999993</v>
      </c>
      <c r="F13" s="21">
        <v>151626566.08999997</v>
      </c>
      <c r="G13" s="21">
        <v>187537271.03</v>
      </c>
      <c r="H13" s="21">
        <v>10683327.300000001</v>
      </c>
      <c r="I13" s="21">
        <v>304821673.44999999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95129858.120000005</v>
      </c>
      <c r="P13" s="21">
        <v>0</v>
      </c>
      <c r="Q13" s="21">
        <v>30529989.800000001</v>
      </c>
      <c r="R13" s="21">
        <v>0</v>
      </c>
      <c r="S13" s="21">
        <v>0</v>
      </c>
      <c r="T13" s="21">
        <v>7480665562.9427109</v>
      </c>
      <c r="U13" s="21">
        <v>1710563.5872885003</v>
      </c>
      <c r="V13" s="21">
        <v>343081424.25</v>
      </c>
      <c r="W13" s="21">
        <v>3095680104.6100001</v>
      </c>
      <c r="X13" s="21">
        <v>14188</v>
      </c>
      <c r="Y13" s="21">
        <v>44356464.25</v>
      </c>
      <c r="Z13" s="21">
        <v>25970849.559999999</v>
      </c>
      <c r="AA13" s="21">
        <v>0</v>
      </c>
      <c r="AB13" s="21">
        <v>0</v>
      </c>
      <c r="AC13" s="21">
        <v>820415.54</v>
      </c>
      <c r="AD13" s="21">
        <v>10641966.050000001</v>
      </c>
      <c r="AE13" s="21">
        <v>0</v>
      </c>
      <c r="AF13" s="21">
        <v>532485.09</v>
      </c>
      <c r="AG13" s="21">
        <v>318263.03999999998</v>
      </c>
      <c r="AH13" s="21">
        <v>66868.36</v>
      </c>
      <c r="AI13" s="21">
        <v>0</v>
      </c>
      <c r="AJ13" s="21">
        <v>0</v>
      </c>
      <c r="AK13" s="21">
        <v>25673.16</v>
      </c>
      <c r="AL13" s="21">
        <v>0</v>
      </c>
      <c r="AM13" s="21">
        <v>18734256.370000001</v>
      </c>
      <c r="AN13" s="21">
        <v>202585.71</v>
      </c>
      <c r="AO13" s="21">
        <v>0</v>
      </c>
      <c r="AP13" s="21">
        <v>75879.58</v>
      </c>
      <c r="AQ13" s="21">
        <v>0</v>
      </c>
      <c r="AR13" s="21">
        <v>0</v>
      </c>
      <c r="AS13" s="21">
        <v>0</v>
      </c>
      <c r="AT13" s="21">
        <v>0</v>
      </c>
      <c r="AU13" s="21">
        <v>12971292</v>
      </c>
      <c r="AV13" s="21">
        <v>16060509.34</v>
      </c>
      <c r="AW13" s="21">
        <v>0</v>
      </c>
      <c r="AX13" s="21">
        <v>11610377.380000001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54681402.509999998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8208015.6600000001</v>
      </c>
      <c r="BO13" s="21">
        <v>0</v>
      </c>
      <c r="BP13" s="21">
        <v>27272189.670000002</v>
      </c>
      <c r="BQ13" s="21">
        <v>6113617.5199999996</v>
      </c>
      <c r="BR13" s="21">
        <v>168451022.65000001</v>
      </c>
      <c r="BS13" s="21">
        <v>23138665.690000001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15460063.109999999</v>
      </c>
      <c r="CJ13" s="22">
        <v>136761266.91999996</v>
      </c>
      <c r="CK13" s="21">
        <v>0</v>
      </c>
      <c r="CL13" s="21">
        <v>0</v>
      </c>
      <c r="CM13" s="22">
        <v>136027797.15999997</v>
      </c>
      <c r="CN13" s="21">
        <v>2884832.23</v>
      </c>
      <c r="CO13" s="21">
        <v>133142964.92999996</v>
      </c>
      <c r="CP13" s="22">
        <v>733469.76000000024</v>
      </c>
      <c r="CQ13" s="21">
        <v>733469.76000000024</v>
      </c>
      <c r="CR13" s="21">
        <v>0</v>
      </c>
      <c r="CS13" s="21">
        <v>12946541.140000001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12393748347.940001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7755099116.5400057</v>
      </c>
      <c r="E14" s="21">
        <v>2210940656.7700067</v>
      </c>
      <c r="F14" s="21">
        <v>2179384359.5299993</v>
      </c>
      <c r="G14" s="21">
        <v>3364774100.2399998</v>
      </c>
      <c r="H14" s="21">
        <v>253477393.59</v>
      </c>
      <c r="I14" s="21">
        <v>1068955393.9800005</v>
      </c>
      <c r="J14" s="21">
        <v>23464.660000000003</v>
      </c>
      <c r="K14" s="21">
        <v>0</v>
      </c>
      <c r="L14" s="21">
        <v>0</v>
      </c>
      <c r="M14" s="21">
        <v>0</v>
      </c>
      <c r="N14" s="21">
        <v>689804.5</v>
      </c>
      <c r="O14" s="21">
        <v>559003864.96999991</v>
      </c>
      <c r="P14" s="21">
        <v>0</v>
      </c>
      <c r="Q14" s="21">
        <v>300010189.25000012</v>
      </c>
      <c r="R14" s="21">
        <v>0</v>
      </c>
      <c r="S14" s="21">
        <v>0</v>
      </c>
      <c r="T14" s="21">
        <v>12161744057.30002</v>
      </c>
      <c r="U14" s="21">
        <v>94021279.679999888</v>
      </c>
      <c r="V14" s="21">
        <v>1112754515.8500001</v>
      </c>
      <c r="W14" s="21">
        <v>8761646780.0400009</v>
      </c>
      <c r="X14" s="21">
        <v>400188.86</v>
      </c>
      <c r="Y14" s="21">
        <v>314491857.13999999</v>
      </c>
      <c r="Z14" s="21">
        <v>195841975.08999991</v>
      </c>
      <c r="AA14" s="21">
        <v>20684.310000000001</v>
      </c>
      <c r="AB14" s="21">
        <v>0</v>
      </c>
      <c r="AC14" s="21">
        <v>51365176.499999985</v>
      </c>
      <c r="AD14" s="21">
        <v>126390531.17999955</v>
      </c>
      <c r="AE14" s="21">
        <v>176877.09</v>
      </c>
      <c r="AF14" s="21">
        <v>9980899.2300000004</v>
      </c>
      <c r="AG14" s="21">
        <v>0</v>
      </c>
      <c r="AH14" s="21">
        <v>0</v>
      </c>
      <c r="AI14" s="21">
        <v>0</v>
      </c>
      <c r="AJ14" s="21">
        <v>5970004.96</v>
      </c>
      <c r="AK14" s="21">
        <v>598911.47</v>
      </c>
      <c r="AL14" s="21">
        <v>0</v>
      </c>
      <c r="AM14" s="21">
        <v>32908697.669999991</v>
      </c>
      <c r="AN14" s="21">
        <v>444491.66000000003</v>
      </c>
      <c r="AO14" s="21">
        <v>0</v>
      </c>
      <c r="AP14" s="21">
        <v>21296068.609999999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161696369.8599982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26927736.879999995</v>
      </c>
      <c r="BN14" s="21">
        <v>64255688.689999968</v>
      </c>
      <c r="BO14" s="21">
        <v>0</v>
      </c>
      <c r="BP14" s="21">
        <v>466088773.42000008</v>
      </c>
      <c r="BQ14" s="21">
        <v>163868665.06000006</v>
      </c>
      <c r="BR14" s="21">
        <v>407103835.11999995</v>
      </c>
      <c r="BS14" s="21">
        <v>659972791.83999932</v>
      </c>
      <c r="BT14" s="21">
        <v>0</v>
      </c>
      <c r="BU14" s="21">
        <v>0</v>
      </c>
      <c r="BV14" s="21">
        <v>290940078.67000002</v>
      </c>
      <c r="BW14" s="21">
        <v>0</v>
      </c>
      <c r="BX14" s="21">
        <v>80468.14</v>
      </c>
      <c r="BY14" s="21">
        <v>0</v>
      </c>
      <c r="BZ14" s="21">
        <v>0</v>
      </c>
      <c r="CA14" s="21">
        <v>3894347.87</v>
      </c>
      <c r="CB14" s="21">
        <v>894832949.21999919</v>
      </c>
      <c r="CC14" s="21">
        <v>2872589.96</v>
      </c>
      <c r="CD14" s="21">
        <v>14533743.289999999</v>
      </c>
      <c r="CE14" s="21">
        <v>201050.52</v>
      </c>
      <c r="CF14" s="21">
        <v>0</v>
      </c>
      <c r="CG14" s="21">
        <v>259200</v>
      </c>
      <c r="CH14" s="21">
        <v>1870310.07</v>
      </c>
      <c r="CI14" s="21">
        <v>269533.73</v>
      </c>
      <c r="CJ14" s="22">
        <v>12947783411.870007</v>
      </c>
      <c r="CK14" s="21">
        <v>273514.34000000003</v>
      </c>
      <c r="CL14" s="21">
        <v>592913.86</v>
      </c>
      <c r="CM14" s="22">
        <v>8519867807.6200075</v>
      </c>
      <c r="CN14" s="21">
        <v>113932153.77000007</v>
      </c>
      <c r="CO14" s="21">
        <v>8405935653.8500071</v>
      </c>
      <c r="CP14" s="22">
        <v>4427049176.0499983</v>
      </c>
      <c r="CQ14" s="21">
        <v>1762987743.44999</v>
      </c>
      <c r="CR14" s="21">
        <v>2664061432.600008</v>
      </c>
      <c r="CS14" s="21">
        <v>80571500.799999997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49015335269.140038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2867541.2237103232</v>
      </c>
      <c r="BE15" s="21">
        <v>26263394.41952382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61795837.371527702</v>
      </c>
      <c r="BN15" s="21">
        <v>0</v>
      </c>
      <c r="BO15" s="21">
        <v>0</v>
      </c>
      <c r="BP15" s="21">
        <v>130721002.94285852</v>
      </c>
      <c r="BQ15" s="21">
        <v>0</v>
      </c>
      <c r="BR15" s="21">
        <v>0</v>
      </c>
      <c r="BS15" s="21">
        <v>4113210.9671430588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225760986.92476344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53678993.384022005</v>
      </c>
      <c r="BJ16" s="21">
        <v>15967223.207657998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69646216.591680005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33209452</v>
      </c>
      <c r="E17" s="21">
        <v>2678563</v>
      </c>
      <c r="F17" s="21">
        <v>7932065</v>
      </c>
      <c r="G17" s="21">
        <v>22598824</v>
      </c>
      <c r="H17" s="21">
        <v>11536105</v>
      </c>
      <c r="I17" s="21">
        <v>12506103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58512458</v>
      </c>
      <c r="P17" s="21">
        <v>0</v>
      </c>
      <c r="Q17" s="21">
        <v>20188715</v>
      </c>
      <c r="R17" s="21">
        <v>0</v>
      </c>
      <c r="S17" s="21">
        <v>0</v>
      </c>
      <c r="T17" s="21">
        <v>2726635075.1399999</v>
      </c>
      <c r="U17" s="21">
        <v>0</v>
      </c>
      <c r="V17" s="21">
        <v>44005024.43</v>
      </c>
      <c r="W17" s="21">
        <v>6885852.5200000005</v>
      </c>
      <c r="X17" s="21">
        <v>0</v>
      </c>
      <c r="Y17" s="21">
        <v>67112592</v>
      </c>
      <c r="Z17" s="21">
        <v>26450403</v>
      </c>
      <c r="AA17" s="21">
        <v>0</v>
      </c>
      <c r="AB17" s="21">
        <v>0</v>
      </c>
      <c r="AC17" s="21">
        <v>860204</v>
      </c>
      <c r="AD17" s="21">
        <v>3711690</v>
      </c>
      <c r="AE17" s="21">
        <v>0</v>
      </c>
      <c r="AF17" s="21">
        <v>280637</v>
      </c>
      <c r="AG17" s="21">
        <v>-833061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7076264</v>
      </c>
      <c r="AN17" s="21">
        <v>0</v>
      </c>
      <c r="AO17" s="21">
        <v>0</v>
      </c>
      <c r="AP17" s="21">
        <v>672874</v>
      </c>
      <c r="AQ17" s="21">
        <v>0</v>
      </c>
      <c r="AR17" s="21">
        <v>0</v>
      </c>
      <c r="AS17" s="21">
        <v>0</v>
      </c>
      <c r="AT17" s="21">
        <v>318206007</v>
      </c>
      <c r="AU17" s="21">
        <v>4665146</v>
      </c>
      <c r="AV17" s="21">
        <v>4378788</v>
      </c>
      <c r="AW17" s="21">
        <v>0</v>
      </c>
      <c r="AX17" s="21">
        <v>2856895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13256534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8085719</v>
      </c>
      <c r="BO17" s="21">
        <v>0</v>
      </c>
      <c r="BP17" s="21">
        <v>31590682</v>
      </c>
      <c r="BQ17" s="21">
        <v>1262337</v>
      </c>
      <c r="BR17" s="21">
        <v>278173757</v>
      </c>
      <c r="BS17" s="21">
        <v>10147720</v>
      </c>
      <c r="BT17" s="21">
        <v>0</v>
      </c>
      <c r="BU17" s="21">
        <v>0</v>
      </c>
      <c r="BV17" s="21">
        <v>16229383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145643</v>
      </c>
      <c r="CT17" s="21">
        <v>192194100.78999999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3900003099.8799996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44748084.8539</v>
      </c>
      <c r="E18" s="21">
        <v>1630609.9510565377</v>
      </c>
      <c r="F18" s="21">
        <v>29438586.371320002</v>
      </c>
      <c r="G18" s="21">
        <v>13678888.531523461</v>
      </c>
      <c r="H18" s="21">
        <v>18883622.777599998</v>
      </c>
      <c r="I18" s="21">
        <v>8318777.1500000004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80247242.818599999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57718518.728200004</v>
      </c>
      <c r="Z18" s="21">
        <v>46171902.243500002</v>
      </c>
      <c r="AA18" s="21">
        <v>0</v>
      </c>
      <c r="AB18" s="21">
        <v>0</v>
      </c>
      <c r="AC18" s="21">
        <v>1907529.5730000001</v>
      </c>
      <c r="AD18" s="21">
        <v>1754937.5607999996</v>
      </c>
      <c r="AE18" s="21">
        <v>0</v>
      </c>
      <c r="AF18" s="21">
        <v>5159841.43</v>
      </c>
      <c r="AG18" s="21">
        <v>0</v>
      </c>
      <c r="AH18" s="21">
        <v>0</v>
      </c>
      <c r="AI18" s="21">
        <v>0</v>
      </c>
      <c r="AJ18" s="21">
        <v>0</v>
      </c>
      <c r="AK18" s="21">
        <v>303929.52</v>
      </c>
      <c r="AL18" s="21">
        <v>0</v>
      </c>
      <c r="AM18" s="21">
        <v>12728895.535700001</v>
      </c>
      <c r="AN18" s="21">
        <v>159766.73000000001</v>
      </c>
      <c r="AO18" s="21">
        <v>0</v>
      </c>
      <c r="AP18" s="21">
        <v>-2591.3344999999999</v>
      </c>
      <c r="AQ18" s="21">
        <v>0</v>
      </c>
      <c r="AR18" s="21">
        <v>0</v>
      </c>
      <c r="AS18" s="21">
        <v>0</v>
      </c>
      <c r="AT18" s="21">
        <v>301213638.92409998</v>
      </c>
      <c r="AU18" s="21">
        <v>5639613.1426999997</v>
      </c>
      <c r="AV18" s="21">
        <v>4794.99</v>
      </c>
      <c r="AW18" s="21">
        <v>0</v>
      </c>
      <c r="AX18" s="21">
        <v>12011767.854900001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35978063.0832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315300.06150000001</v>
      </c>
      <c r="BO18" s="21">
        <v>0</v>
      </c>
      <c r="BP18" s="21">
        <v>112914797.11270002</v>
      </c>
      <c r="BQ18" s="21">
        <v>27111947.809999999</v>
      </c>
      <c r="BR18" s="21">
        <v>70644303.189999998</v>
      </c>
      <c r="BS18" s="21">
        <v>10499259.0583</v>
      </c>
      <c r="BT18" s="21">
        <v>0</v>
      </c>
      <c r="BU18" s="21">
        <v>0</v>
      </c>
      <c r="BV18" s="21">
        <v>42106207.398500003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8801508.0928000007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905341658.30549991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63534638.339999981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164396748.89521492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227931387.23521489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777615480.69000006</v>
      </c>
      <c r="E20" s="21">
        <v>9019667.8200000003</v>
      </c>
      <c r="F20" s="21">
        <v>593479981.22000003</v>
      </c>
      <c r="G20" s="21">
        <v>175115831.65000001</v>
      </c>
      <c r="H20" s="21">
        <v>0</v>
      </c>
      <c r="I20" s="21">
        <v>1789005.99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225769654.82000002</v>
      </c>
      <c r="P20" s="21">
        <v>0</v>
      </c>
      <c r="Q20" s="21">
        <v>84924196.510000005</v>
      </c>
      <c r="R20" s="21">
        <v>0</v>
      </c>
      <c r="S20" s="21">
        <v>0</v>
      </c>
      <c r="T20" s="21">
        <v>1364745611.6400001</v>
      </c>
      <c r="U20" s="21">
        <v>210909.65000000002</v>
      </c>
      <c r="V20" s="21">
        <v>155124894.48999998</v>
      </c>
      <c r="W20" s="21">
        <v>685192723.2700001</v>
      </c>
      <c r="X20" s="21">
        <v>13350</v>
      </c>
      <c r="Y20" s="21">
        <v>14135977.439999999</v>
      </c>
      <c r="Z20" s="21">
        <v>17878302.020000003</v>
      </c>
      <c r="AA20" s="21">
        <v>0</v>
      </c>
      <c r="AB20" s="21">
        <v>2800</v>
      </c>
      <c r="AC20" s="21">
        <v>455786.23</v>
      </c>
      <c r="AD20" s="21">
        <v>2444053.31</v>
      </c>
      <c r="AE20" s="21">
        <v>0</v>
      </c>
      <c r="AF20" s="21">
        <v>115160.52</v>
      </c>
      <c r="AG20" s="21">
        <v>10672020.77</v>
      </c>
      <c r="AH20" s="21">
        <v>6069238.1600000001</v>
      </c>
      <c r="AI20" s="21">
        <v>6299570.3200000003</v>
      </c>
      <c r="AJ20" s="21">
        <v>6450</v>
      </c>
      <c r="AK20" s="21">
        <v>0</v>
      </c>
      <c r="AL20" s="21">
        <v>0</v>
      </c>
      <c r="AM20" s="21">
        <v>879238.63</v>
      </c>
      <c r="AN20" s="21">
        <v>188355</v>
      </c>
      <c r="AO20" s="21">
        <v>0</v>
      </c>
      <c r="AP20" s="21">
        <v>1019665.4400000001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19897547.450000003</v>
      </c>
      <c r="BE20" s="21">
        <v>158385.84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13606014.540000001</v>
      </c>
      <c r="BO20" s="21">
        <v>0</v>
      </c>
      <c r="BP20" s="21">
        <v>432198342.73000002</v>
      </c>
      <c r="BQ20" s="21">
        <v>16535486.560000001</v>
      </c>
      <c r="BR20" s="21">
        <v>59494062.689999998</v>
      </c>
      <c r="BS20" s="21">
        <v>28665869.41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16921569.68</v>
      </c>
      <c r="CC20" s="21">
        <v>0</v>
      </c>
      <c r="CD20" s="21">
        <v>79552364.939999998</v>
      </c>
      <c r="CE20" s="21">
        <v>0</v>
      </c>
      <c r="CF20" s="21">
        <v>0</v>
      </c>
      <c r="CG20" s="21">
        <v>835358.4</v>
      </c>
      <c r="CH20" s="21">
        <v>0</v>
      </c>
      <c r="CI20" s="21">
        <v>70308.06</v>
      </c>
      <c r="CJ20" s="22">
        <v>29657001.75</v>
      </c>
      <c r="CK20" s="21">
        <v>579805.48</v>
      </c>
      <c r="CL20" s="21">
        <v>0</v>
      </c>
      <c r="CM20" s="22">
        <v>5331986.1400000006</v>
      </c>
      <c r="CN20" s="21">
        <v>1463228.52</v>
      </c>
      <c r="CO20" s="21">
        <v>3868757.62</v>
      </c>
      <c r="CP20" s="22">
        <v>23745210.129999999</v>
      </c>
      <c r="CQ20" s="21">
        <v>7916050.6699999999</v>
      </c>
      <c r="CR20" s="21">
        <v>15829159.459999999</v>
      </c>
      <c r="CS20" s="21">
        <v>907531.16999999993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4054052288.1200004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109739628.08</v>
      </c>
      <c r="E21" s="21">
        <v>56692685.299999997</v>
      </c>
      <c r="F21" s="21">
        <v>29890580.91</v>
      </c>
      <c r="G21" s="21">
        <v>23156361.870000001</v>
      </c>
      <c r="H21" s="21">
        <v>0</v>
      </c>
      <c r="I21" s="21">
        <v>112755878.12</v>
      </c>
      <c r="J21" s="21">
        <v>0</v>
      </c>
      <c r="K21" s="21">
        <v>6001785.71</v>
      </c>
      <c r="L21" s="21">
        <v>0</v>
      </c>
      <c r="M21" s="21">
        <v>0</v>
      </c>
      <c r="N21" s="21">
        <v>0</v>
      </c>
      <c r="O21" s="21">
        <v>4790839.0999999996</v>
      </c>
      <c r="P21" s="21">
        <v>0</v>
      </c>
      <c r="Q21" s="21">
        <v>140260.01999999999</v>
      </c>
      <c r="R21" s="21">
        <v>0</v>
      </c>
      <c r="S21" s="21">
        <v>0</v>
      </c>
      <c r="T21" s="21">
        <v>4216383911.27</v>
      </c>
      <c r="U21" s="21">
        <v>0</v>
      </c>
      <c r="V21" s="21">
        <v>42853353.810000002</v>
      </c>
      <c r="W21" s="21">
        <v>413889320.11000001</v>
      </c>
      <c r="X21" s="21">
        <v>0</v>
      </c>
      <c r="Y21" s="21">
        <v>5667332.4000000004</v>
      </c>
      <c r="Z21" s="21">
        <v>12777974.75</v>
      </c>
      <c r="AA21" s="21">
        <v>0</v>
      </c>
      <c r="AB21" s="21">
        <v>0</v>
      </c>
      <c r="AC21" s="21">
        <v>839151.93</v>
      </c>
      <c r="AD21" s="21">
        <v>1874866.25</v>
      </c>
      <c r="AE21" s="21">
        <v>0</v>
      </c>
      <c r="AF21" s="21">
        <v>1028995.31</v>
      </c>
      <c r="AG21" s="21">
        <v>1622588.1</v>
      </c>
      <c r="AH21" s="21">
        <v>1003293.45</v>
      </c>
      <c r="AI21" s="21">
        <v>47775.81</v>
      </c>
      <c r="AJ21" s="21">
        <v>226125</v>
      </c>
      <c r="AK21" s="21">
        <v>14750</v>
      </c>
      <c r="AL21" s="21">
        <v>0</v>
      </c>
      <c r="AM21" s="21">
        <v>25648641.629999999</v>
      </c>
      <c r="AN21" s="21">
        <v>0</v>
      </c>
      <c r="AO21" s="21">
        <v>0</v>
      </c>
      <c r="AP21" s="21">
        <v>2215226.92</v>
      </c>
      <c r="AQ21" s="21">
        <v>0</v>
      </c>
      <c r="AR21" s="21">
        <v>0</v>
      </c>
      <c r="AS21" s="21">
        <v>0</v>
      </c>
      <c r="AT21" s="21">
        <v>16176703.6</v>
      </c>
      <c r="AU21" s="21">
        <v>11898.56</v>
      </c>
      <c r="AV21" s="21">
        <v>135874.34</v>
      </c>
      <c r="AW21" s="21">
        <v>0</v>
      </c>
      <c r="AX21" s="21">
        <v>11898.56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9820054.2799999993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52529.32</v>
      </c>
      <c r="BM21" s="21">
        <v>4421.54</v>
      </c>
      <c r="BN21" s="21">
        <v>85244209.709999993</v>
      </c>
      <c r="BO21" s="21">
        <v>0</v>
      </c>
      <c r="BP21" s="21">
        <v>14685384.619999999</v>
      </c>
      <c r="BQ21" s="21">
        <v>1210185.26</v>
      </c>
      <c r="BR21" s="21">
        <v>2440788.2400000002</v>
      </c>
      <c r="BS21" s="21">
        <v>2934337.33</v>
      </c>
      <c r="BT21" s="21">
        <v>0</v>
      </c>
      <c r="BU21" s="21">
        <v>0</v>
      </c>
      <c r="BV21" s="21">
        <v>731574.73</v>
      </c>
      <c r="BW21" s="21">
        <v>0</v>
      </c>
      <c r="BX21" s="21">
        <v>0</v>
      </c>
      <c r="BY21" s="21">
        <v>0</v>
      </c>
      <c r="BZ21" s="21">
        <v>0</v>
      </c>
      <c r="CA21" s="21">
        <v>649452.16</v>
      </c>
      <c r="CB21" s="21">
        <v>20174367.629999999</v>
      </c>
      <c r="CC21" s="21">
        <v>0</v>
      </c>
      <c r="CD21" s="21">
        <v>157838.56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23765742.43</v>
      </c>
      <c r="CK21" s="21">
        <v>0</v>
      </c>
      <c r="CL21" s="21">
        <v>0</v>
      </c>
      <c r="CM21" s="22">
        <v>23765742.43</v>
      </c>
      <c r="CN21" s="21">
        <v>23765742.43</v>
      </c>
      <c r="CO21" s="21">
        <v>0</v>
      </c>
      <c r="CP21" s="22">
        <v>0</v>
      </c>
      <c r="CQ21" s="21">
        <v>0</v>
      </c>
      <c r="CR21" s="21">
        <v>0</v>
      </c>
      <c r="CS21" s="21">
        <v>352023.43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5138080982.0700026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1705438508.8599987</v>
      </c>
      <c r="E22" s="21">
        <v>75152977.399999321</v>
      </c>
      <c r="F22" s="21">
        <v>519837790.96999919</v>
      </c>
      <c r="G22" s="21">
        <v>1110447740.4900002</v>
      </c>
      <c r="H22" s="21">
        <v>16703098.450000003</v>
      </c>
      <c r="I22" s="21">
        <v>790498211.18000007</v>
      </c>
      <c r="J22" s="21">
        <v>377023.46</v>
      </c>
      <c r="K22" s="21">
        <v>2709415.7</v>
      </c>
      <c r="L22" s="21">
        <v>0</v>
      </c>
      <c r="M22" s="21">
        <v>0</v>
      </c>
      <c r="N22" s="21">
        <v>27112496.679999996</v>
      </c>
      <c r="O22" s="21">
        <v>624819137.37999988</v>
      </c>
      <c r="P22" s="21">
        <v>0</v>
      </c>
      <c r="Q22" s="21">
        <v>437475901.17999983</v>
      </c>
      <c r="R22" s="21">
        <v>0</v>
      </c>
      <c r="S22" s="21">
        <v>0</v>
      </c>
      <c r="T22" s="21">
        <v>5436994861.5999985</v>
      </c>
      <c r="U22" s="21">
        <v>638230339.57000017</v>
      </c>
      <c r="V22" s="21">
        <v>750496212.65999997</v>
      </c>
      <c r="W22" s="21">
        <v>8062252492.7399998</v>
      </c>
      <c r="X22" s="21">
        <v>1609971.2000000009</v>
      </c>
      <c r="Y22" s="21">
        <v>202150291.83000001</v>
      </c>
      <c r="Z22" s="21">
        <v>151757030.38999993</v>
      </c>
      <c r="AA22" s="21">
        <v>0</v>
      </c>
      <c r="AB22" s="21">
        <v>0</v>
      </c>
      <c r="AC22" s="21">
        <v>580000</v>
      </c>
      <c r="AD22" s="21">
        <v>22760574.660000116</v>
      </c>
      <c r="AE22" s="21">
        <v>36000</v>
      </c>
      <c r="AF22" s="21">
        <v>20610818.57</v>
      </c>
      <c r="AG22" s="21">
        <v>64872085.430000186</v>
      </c>
      <c r="AH22" s="21">
        <v>71677403.799999923</v>
      </c>
      <c r="AI22" s="21">
        <v>10930865.129999995</v>
      </c>
      <c r="AJ22" s="21">
        <v>81572478.829999998</v>
      </c>
      <c r="AK22" s="21">
        <v>4028159.7900000005</v>
      </c>
      <c r="AL22" s="21">
        <v>0</v>
      </c>
      <c r="AM22" s="21">
        <v>200017330.62000003</v>
      </c>
      <c r="AN22" s="21">
        <v>1057538.9400000016</v>
      </c>
      <c r="AO22" s="21">
        <v>0</v>
      </c>
      <c r="AP22" s="21">
        <v>7955509.0099999998</v>
      </c>
      <c r="AQ22" s="21">
        <v>0</v>
      </c>
      <c r="AR22" s="21">
        <v>0</v>
      </c>
      <c r="AS22" s="21">
        <v>0</v>
      </c>
      <c r="AT22" s="21">
        <v>3644372904.5299997</v>
      </c>
      <c r="AU22" s="21">
        <v>177178850.78000003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197326971.30999997</v>
      </c>
      <c r="BE22" s="21">
        <v>0</v>
      </c>
      <c r="BF22" s="21">
        <v>0</v>
      </c>
      <c r="BG22" s="21">
        <v>0</v>
      </c>
      <c r="BH22" s="21">
        <v>3072315.709999999</v>
      </c>
      <c r="BI22" s="21">
        <v>26963210.490000006</v>
      </c>
      <c r="BJ22" s="21">
        <v>1108926.6299999999</v>
      </c>
      <c r="BK22" s="21">
        <v>0</v>
      </c>
      <c r="BL22" s="21">
        <v>2007501.4799999981</v>
      </c>
      <c r="BM22" s="21">
        <v>0</v>
      </c>
      <c r="BN22" s="21">
        <v>143151669.07999998</v>
      </c>
      <c r="BO22" s="21">
        <v>0</v>
      </c>
      <c r="BP22" s="21">
        <v>499717196.76000011</v>
      </c>
      <c r="BQ22" s="21">
        <v>52566799.049999982</v>
      </c>
      <c r="BR22" s="21">
        <v>408555525.17000103</v>
      </c>
      <c r="BS22" s="21">
        <v>298922242.7899999</v>
      </c>
      <c r="BT22" s="21">
        <v>0</v>
      </c>
      <c r="BU22" s="21">
        <v>0</v>
      </c>
      <c r="BV22" s="21">
        <v>0</v>
      </c>
      <c r="BW22" s="21">
        <v>0</v>
      </c>
      <c r="BX22" s="21">
        <v>51382.120000004768</v>
      </c>
      <c r="BY22" s="21">
        <v>0</v>
      </c>
      <c r="BZ22" s="21">
        <v>0</v>
      </c>
      <c r="CA22" s="21">
        <v>14920834.57000009</v>
      </c>
      <c r="CB22" s="21">
        <v>123347339.87999924</v>
      </c>
      <c r="CC22" s="21">
        <v>1.3969838619232178E-9</v>
      </c>
      <c r="CD22" s="21">
        <v>34970784.049999006</v>
      </c>
      <c r="CE22" s="21">
        <v>73218.99000000034</v>
      </c>
      <c r="CF22" s="21">
        <v>0</v>
      </c>
      <c r="CG22" s="21">
        <v>579709.16000001878</v>
      </c>
      <c r="CH22" s="21">
        <v>804980.74999976158</v>
      </c>
      <c r="CI22" s="21">
        <v>3718.3999999999069</v>
      </c>
      <c r="CJ22" s="22">
        <v>4279511397.1700001</v>
      </c>
      <c r="CK22" s="21">
        <v>82654.890000000596</v>
      </c>
      <c r="CL22" s="21">
        <v>1982091.08</v>
      </c>
      <c r="CM22" s="22">
        <v>3029549474.25</v>
      </c>
      <c r="CN22" s="21">
        <v>21114268.019999977</v>
      </c>
      <c r="CO22" s="21">
        <v>3008435206.23</v>
      </c>
      <c r="CP22" s="22">
        <v>1247897176.95</v>
      </c>
      <c r="CQ22" s="21">
        <v>156534498.16000003</v>
      </c>
      <c r="CR22" s="21">
        <v>1091362678.79</v>
      </c>
      <c r="CS22" s="21">
        <v>9842812.6599999834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29253774049.190006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2192698630.0700006</v>
      </c>
      <c r="E23" s="21">
        <v>234537265.03999999</v>
      </c>
      <c r="F23" s="21">
        <v>1270108952.5900009</v>
      </c>
      <c r="G23" s="21">
        <v>688052412.44000006</v>
      </c>
      <c r="H23" s="21">
        <v>76828.05</v>
      </c>
      <c r="I23" s="21">
        <v>796361177.36000025</v>
      </c>
      <c r="J23" s="21">
        <v>0</v>
      </c>
      <c r="K23" s="21">
        <v>2374218</v>
      </c>
      <c r="L23" s="21">
        <v>0</v>
      </c>
      <c r="M23" s="21">
        <v>0</v>
      </c>
      <c r="N23" s="21">
        <v>0</v>
      </c>
      <c r="O23" s="21">
        <v>712644220.55999947</v>
      </c>
      <c r="P23" s="21">
        <v>0</v>
      </c>
      <c r="Q23" s="21">
        <v>99671277.370000005</v>
      </c>
      <c r="R23" s="21">
        <v>0</v>
      </c>
      <c r="S23" s="21">
        <v>0</v>
      </c>
      <c r="T23" s="21">
        <v>11969406676.679998</v>
      </c>
      <c r="U23" s="21">
        <v>0</v>
      </c>
      <c r="V23" s="21">
        <v>1860474809.2599998</v>
      </c>
      <c r="W23" s="21">
        <v>6669200167.5</v>
      </c>
      <c r="X23" s="21">
        <v>7186851.7399999993</v>
      </c>
      <c r="Y23" s="21">
        <v>123399706.56999993</v>
      </c>
      <c r="Z23" s="21">
        <v>53230454.430000007</v>
      </c>
      <c r="AA23" s="21">
        <v>0</v>
      </c>
      <c r="AB23" s="21">
        <v>0</v>
      </c>
      <c r="AC23" s="21">
        <v>6385301.5900000026</v>
      </c>
      <c r="AD23" s="21">
        <v>14414785.410000013</v>
      </c>
      <c r="AE23" s="21">
        <v>132312.5</v>
      </c>
      <c r="AF23" s="21">
        <v>12426998.929999994</v>
      </c>
      <c r="AG23" s="21">
        <v>0</v>
      </c>
      <c r="AH23" s="21">
        <v>0</v>
      </c>
      <c r="AI23" s="21">
        <v>0</v>
      </c>
      <c r="AJ23" s="21">
        <v>3374378.99</v>
      </c>
      <c r="AK23" s="21">
        <v>3352656.91</v>
      </c>
      <c r="AL23" s="21">
        <v>0</v>
      </c>
      <c r="AM23" s="21">
        <v>2104564.64</v>
      </c>
      <c r="AN23" s="21">
        <v>0</v>
      </c>
      <c r="AO23" s="21">
        <v>0</v>
      </c>
      <c r="AP23" s="21">
        <v>5505289.8499999968</v>
      </c>
      <c r="AQ23" s="21">
        <v>0</v>
      </c>
      <c r="AR23" s="21">
        <v>0</v>
      </c>
      <c r="AS23" s="21">
        <v>0</v>
      </c>
      <c r="AT23" s="21">
        <v>712711811.01999974</v>
      </c>
      <c r="AU23" s="21">
        <v>12104422.169999992</v>
      </c>
      <c r="AV23" s="21">
        <v>18199405.910000008</v>
      </c>
      <c r="AW23" s="21">
        <v>0</v>
      </c>
      <c r="AX23" s="21">
        <v>3948174.6999999974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56771993.580000177</v>
      </c>
      <c r="BE23" s="21">
        <v>59168.43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126082902.97000001</v>
      </c>
      <c r="BO23" s="21">
        <v>0</v>
      </c>
      <c r="BP23" s="21">
        <v>310900318.86000031</v>
      </c>
      <c r="BQ23" s="21">
        <v>61041275.929999247</v>
      </c>
      <c r="BR23" s="21">
        <v>128451944.87000003</v>
      </c>
      <c r="BS23" s="21">
        <v>124583307.30999999</v>
      </c>
      <c r="BT23" s="21">
        <v>0</v>
      </c>
      <c r="BU23" s="21">
        <v>0</v>
      </c>
      <c r="BV23" s="21">
        <v>13351396.879999999</v>
      </c>
      <c r="BW23" s="21">
        <v>0</v>
      </c>
      <c r="BX23" s="21">
        <v>271476.61000000004</v>
      </c>
      <c r="BY23" s="21">
        <v>0</v>
      </c>
      <c r="BZ23" s="21">
        <v>0</v>
      </c>
      <c r="CA23" s="21">
        <v>9315978.620000001</v>
      </c>
      <c r="CB23" s="21">
        <v>2004765813.2699983</v>
      </c>
      <c r="CC23" s="21">
        <v>391059.9</v>
      </c>
      <c r="CD23" s="21">
        <v>124794984.84999999</v>
      </c>
      <c r="CE23" s="21">
        <v>0</v>
      </c>
      <c r="CF23" s="21">
        <v>0</v>
      </c>
      <c r="CG23" s="21">
        <v>20839887.02</v>
      </c>
      <c r="CH23" s="21">
        <v>2149272.0599999996</v>
      </c>
      <c r="CI23" s="21">
        <v>0</v>
      </c>
      <c r="CJ23" s="22">
        <v>1665431795.6600001</v>
      </c>
      <c r="CK23" s="21">
        <v>7751411.04</v>
      </c>
      <c r="CL23" s="21">
        <v>882070</v>
      </c>
      <c r="CM23" s="22">
        <v>1014856221.1500003</v>
      </c>
      <c r="CN23" s="21">
        <v>8434974.3200000022</v>
      </c>
      <c r="CO23" s="21">
        <v>1006421246.8300003</v>
      </c>
      <c r="CP23" s="22">
        <v>641942093.46999979</v>
      </c>
      <c r="CQ23" s="21">
        <v>144719334.01999998</v>
      </c>
      <c r="CR23" s="21">
        <v>497222759.44999987</v>
      </c>
      <c r="CS23" s="21">
        <v>70600073.750000209</v>
      </c>
      <c r="CT23" s="21">
        <v>821493815.51000202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30822681586.290005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119068298.27999949</v>
      </c>
      <c r="E24" s="21">
        <v>35345465.549999401</v>
      </c>
      <c r="F24" s="21">
        <v>29042627.760000098</v>
      </c>
      <c r="G24" s="21">
        <v>54680204.969999999</v>
      </c>
      <c r="H24" s="21">
        <v>3518836.18</v>
      </c>
      <c r="I24" s="21">
        <v>133847548.570003</v>
      </c>
      <c r="J24" s="21">
        <v>4277291.41</v>
      </c>
      <c r="K24" s="21">
        <v>0</v>
      </c>
      <c r="L24" s="21">
        <v>0</v>
      </c>
      <c r="M24" s="21">
        <v>0</v>
      </c>
      <c r="N24" s="21">
        <v>349450.37</v>
      </c>
      <c r="O24" s="21">
        <v>20602461.599999901</v>
      </c>
      <c r="P24" s="21">
        <v>0</v>
      </c>
      <c r="Q24" s="21">
        <v>2886459.06</v>
      </c>
      <c r="R24" s="21">
        <v>0</v>
      </c>
      <c r="S24" s="21">
        <v>0</v>
      </c>
      <c r="T24" s="21">
        <v>1399641011.7799499</v>
      </c>
      <c r="U24" s="21">
        <v>3038846.27</v>
      </c>
      <c r="V24" s="21">
        <v>154592190.56997001</v>
      </c>
      <c r="W24" s="21">
        <v>1253740135.8399701</v>
      </c>
      <c r="X24" s="21">
        <v>0</v>
      </c>
      <c r="Y24" s="21">
        <v>7452791.7699999996</v>
      </c>
      <c r="Z24" s="21">
        <v>2573669.8600000199</v>
      </c>
      <c r="AA24" s="21">
        <v>0</v>
      </c>
      <c r="AB24" s="21">
        <v>0</v>
      </c>
      <c r="AC24" s="21">
        <v>5509552.5199999996</v>
      </c>
      <c r="AD24" s="21">
        <v>1814995.51000002</v>
      </c>
      <c r="AE24" s="21">
        <v>0</v>
      </c>
      <c r="AF24" s="21">
        <v>1484105.42</v>
      </c>
      <c r="AG24" s="21">
        <v>0</v>
      </c>
      <c r="AH24" s="21">
        <v>0</v>
      </c>
      <c r="AI24" s="21">
        <v>0</v>
      </c>
      <c r="AJ24" s="21">
        <v>1587706.3</v>
      </c>
      <c r="AK24" s="21">
        <v>320567.8</v>
      </c>
      <c r="AL24" s="21">
        <v>0</v>
      </c>
      <c r="AM24" s="21">
        <v>116332.88</v>
      </c>
      <c r="AN24" s="21">
        <v>360000</v>
      </c>
      <c r="AO24" s="21">
        <v>0</v>
      </c>
      <c r="AP24" s="21">
        <v>290280.36</v>
      </c>
      <c r="AQ24" s="21">
        <v>0</v>
      </c>
      <c r="AR24" s="21">
        <v>0</v>
      </c>
      <c r="AS24" s="21">
        <v>0</v>
      </c>
      <c r="AT24" s="21">
        <v>273653485.489999</v>
      </c>
      <c r="AU24" s="21">
        <v>10790335.8500001</v>
      </c>
      <c r="AV24" s="21">
        <v>10725272.0300001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7687687.6700014099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12911835.590000501</v>
      </c>
      <c r="BO24" s="21">
        <v>0</v>
      </c>
      <c r="BP24" s="21">
        <v>15996505.4000002</v>
      </c>
      <c r="BQ24" s="21">
        <v>0</v>
      </c>
      <c r="BR24" s="21">
        <v>25583785.699999999</v>
      </c>
      <c r="BS24" s="21">
        <v>11088301.880000001</v>
      </c>
      <c r="BT24" s="21">
        <v>0</v>
      </c>
      <c r="BU24" s="21">
        <v>0</v>
      </c>
      <c r="BV24" s="21">
        <v>0</v>
      </c>
      <c r="BW24" s="21">
        <v>0</v>
      </c>
      <c r="BX24" s="21">
        <v>27457.66</v>
      </c>
      <c r="BY24" s="21">
        <v>0</v>
      </c>
      <c r="BZ24" s="21">
        <v>0</v>
      </c>
      <c r="CA24" s="21">
        <v>5122247.76</v>
      </c>
      <c r="CB24" s="21">
        <v>31881351.66</v>
      </c>
      <c r="CC24" s="21">
        <v>0</v>
      </c>
      <c r="CD24" s="21">
        <v>846153.35</v>
      </c>
      <c r="CE24" s="21">
        <v>0</v>
      </c>
      <c r="CF24" s="21">
        <v>0</v>
      </c>
      <c r="CG24" s="21">
        <v>0</v>
      </c>
      <c r="CH24" s="21">
        <v>23062.71</v>
      </c>
      <c r="CI24" s="21">
        <v>26748</v>
      </c>
      <c r="CJ24" s="22">
        <v>6945625.2300000004</v>
      </c>
      <c r="CK24" s="21">
        <v>6483755.0700000003</v>
      </c>
      <c r="CL24" s="21">
        <v>0</v>
      </c>
      <c r="CM24" s="22">
        <v>461870.16</v>
      </c>
      <c r="CN24" s="21">
        <v>0</v>
      </c>
      <c r="CO24" s="21">
        <v>461870.16</v>
      </c>
      <c r="CP24" s="22">
        <v>0</v>
      </c>
      <c r="CQ24" s="21">
        <v>0</v>
      </c>
      <c r="CR24" s="21">
        <v>0</v>
      </c>
      <c r="CS24" s="21">
        <v>528698.96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3530911087.2898946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13850651.048561001</v>
      </c>
      <c r="E25" s="21">
        <v>5383001.9198410008</v>
      </c>
      <c r="F25" s="21">
        <v>5468480.0980280004</v>
      </c>
      <c r="G25" s="21">
        <v>2999169.0306919999</v>
      </c>
      <c r="H25" s="21">
        <v>143022.72229000001</v>
      </c>
      <c r="I25" s="21">
        <v>32155661.009999998</v>
      </c>
      <c r="J25" s="21">
        <v>0</v>
      </c>
      <c r="K25" s="21">
        <v>881500</v>
      </c>
      <c r="L25" s="21">
        <v>0</v>
      </c>
      <c r="M25" s="21">
        <v>0</v>
      </c>
      <c r="N25" s="21">
        <v>0</v>
      </c>
      <c r="O25" s="21">
        <v>6098574.5268590013</v>
      </c>
      <c r="P25" s="21">
        <v>0</v>
      </c>
      <c r="Q25" s="21">
        <v>1053264.6209100001</v>
      </c>
      <c r="R25" s="21">
        <v>0</v>
      </c>
      <c r="S25" s="21">
        <v>0</v>
      </c>
      <c r="T25" s="21">
        <v>205445262.63999993</v>
      </c>
      <c r="U25" s="21">
        <v>3927389.0569870002</v>
      </c>
      <c r="V25" s="21">
        <v>67580845.77367796</v>
      </c>
      <c r="W25" s="21">
        <v>117420387.32327001</v>
      </c>
      <c r="X25" s="21">
        <v>0</v>
      </c>
      <c r="Y25" s="21">
        <v>2779824.3306089994</v>
      </c>
      <c r="Z25" s="21">
        <v>5695761.1683799997</v>
      </c>
      <c r="AA25" s="21">
        <v>0</v>
      </c>
      <c r="AB25" s="21">
        <v>0</v>
      </c>
      <c r="AC25" s="21">
        <v>254263.37039900001</v>
      </c>
      <c r="AD25" s="21">
        <v>196500.75593099999</v>
      </c>
      <c r="AE25" s="21">
        <v>0</v>
      </c>
      <c r="AF25" s="21">
        <v>0</v>
      </c>
      <c r="AG25" s="21">
        <v>850548.57419800002</v>
      </c>
      <c r="AH25" s="21">
        <v>-126089.785802</v>
      </c>
      <c r="AI25" s="21">
        <v>0</v>
      </c>
      <c r="AJ25" s="21">
        <v>2815.3599999999997</v>
      </c>
      <c r="AK25" s="21">
        <v>5395.5</v>
      </c>
      <c r="AL25" s="21">
        <v>0</v>
      </c>
      <c r="AM25" s="21">
        <v>1544186.48</v>
      </c>
      <c r="AN25" s="21">
        <v>0</v>
      </c>
      <c r="AO25" s="21">
        <v>0</v>
      </c>
      <c r="AP25" s="21">
        <v>35.200000000000003</v>
      </c>
      <c r="AQ25" s="21">
        <v>0</v>
      </c>
      <c r="AR25" s="21">
        <v>0</v>
      </c>
      <c r="AS25" s="21">
        <v>0</v>
      </c>
      <c r="AT25" s="21">
        <v>53685256.095616996</v>
      </c>
      <c r="AU25" s="21">
        <v>260290.90479600002</v>
      </c>
      <c r="AV25" s="21">
        <v>656051.82122399996</v>
      </c>
      <c r="AW25" s="21">
        <v>0</v>
      </c>
      <c r="AX25" s="21">
        <v>122600.063522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2553968.9782970008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3151301.550115</v>
      </c>
      <c r="BO25" s="21">
        <v>0</v>
      </c>
      <c r="BP25" s="21">
        <v>3105375.4895800003</v>
      </c>
      <c r="BQ25" s="21">
        <v>436495.36689900002</v>
      </c>
      <c r="BR25" s="21">
        <v>5167366.6280570002</v>
      </c>
      <c r="BS25" s="21">
        <v>2972942.5147710005</v>
      </c>
      <c r="BT25" s="21">
        <v>0</v>
      </c>
      <c r="BU25" s="21">
        <v>0</v>
      </c>
      <c r="BV25" s="21">
        <v>259339.73</v>
      </c>
      <c r="BW25" s="21">
        <v>0</v>
      </c>
      <c r="BX25" s="21">
        <v>87477.47</v>
      </c>
      <c r="BY25" s="21">
        <v>0</v>
      </c>
      <c r="BZ25" s="21">
        <v>0</v>
      </c>
      <c r="CA25" s="21">
        <v>36994.379999999997</v>
      </c>
      <c r="CB25" s="21">
        <v>422406780.97000003</v>
      </c>
      <c r="CC25" s="21">
        <v>0</v>
      </c>
      <c r="CD25" s="21">
        <v>9398612.9000000004</v>
      </c>
      <c r="CE25" s="21">
        <v>6480</v>
      </c>
      <c r="CF25" s="21">
        <v>0</v>
      </c>
      <c r="CG25" s="21">
        <v>0</v>
      </c>
      <c r="CH25" s="21">
        <v>93725.93</v>
      </c>
      <c r="CI25" s="21">
        <v>6385.89</v>
      </c>
      <c r="CJ25" s="22">
        <v>102182736.77000001</v>
      </c>
      <c r="CK25" s="21">
        <v>0</v>
      </c>
      <c r="CL25" s="21">
        <v>24112896.359999999</v>
      </c>
      <c r="CM25" s="22">
        <v>78537623.170000017</v>
      </c>
      <c r="CN25" s="21">
        <v>541786.03999999992</v>
      </c>
      <c r="CO25" s="21">
        <v>77995837.13000001</v>
      </c>
      <c r="CP25" s="22">
        <v>-467782.76000000007</v>
      </c>
      <c r="CQ25" s="21">
        <v>70161.42</v>
      </c>
      <c r="CR25" s="21">
        <v>-537944.18000000005</v>
      </c>
      <c r="CS25" s="21">
        <v>4671565.6924980003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1071021548.8216461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1587879958.7988076</v>
      </c>
      <c r="E26" s="21">
        <v>343511687.08103019</v>
      </c>
      <c r="F26" s="21">
        <v>1103559487.2900605</v>
      </c>
      <c r="G26" s="21">
        <v>140808784.42771688</v>
      </c>
      <c r="H26" s="21">
        <v>3608661.0144235212</v>
      </c>
      <c r="I26" s="21">
        <v>207796957.04334143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237445403.11887059</v>
      </c>
      <c r="P26" s="21">
        <v>0</v>
      </c>
      <c r="Q26" s="21">
        <v>185081199.73988798</v>
      </c>
      <c r="R26" s="21">
        <v>0</v>
      </c>
      <c r="S26" s="21">
        <v>0</v>
      </c>
      <c r="T26" s="21">
        <v>3601344364.1243577</v>
      </c>
      <c r="U26" s="21">
        <v>21721321.535843983</v>
      </c>
      <c r="V26" s="21">
        <v>264099652.70600277</v>
      </c>
      <c r="W26" s="21">
        <v>1214367014.7307322</v>
      </c>
      <c r="X26" s="21">
        <v>8075</v>
      </c>
      <c r="Y26" s="21">
        <v>80490748.445997626</v>
      </c>
      <c r="Z26" s="21">
        <v>73678227.234404773</v>
      </c>
      <c r="AA26" s="21">
        <v>0</v>
      </c>
      <c r="AB26" s="21">
        <v>0</v>
      </c>
      <c r="AC26" s="21">
        <v>13014248.523079349</v>
      </c>
      <c r="AD26" s="21">
        <v>49969294.55750414</v>
      </c>
      <c r="AE26" s="21">
        <v>0</v>
      </c>
      <c r="AF26" s="21">
        <v>2522840.3201600001</v>
      </c>
      <c r="AG26" s="21">
        <v>0</v>
      </c>
      <c r="AH26" s="21">
        <v>93699.39</v>
      </c>
      <c r="AI26" s="21">
        <v>0</v>
      </c>
      <c r="AJ26" s="21">
        <v>191901.82</v>
      </c>
      <c r="AK26" s="21">
        <v>108958.15997959999</v>
      </c>
      <c r="AL26" s="21">
        <v>0</v>
      </c>
      <c r="AM26" s="21">
        <v>4228856.8649069984</v>
      </c>
      <c r="AN26" s="21">
        <v>216438.41</v>
      </c>
      <c r="AO26" s="21">
        <v>0</v>
      </c>
      <c r="AP26" s="21">
        <v>2474585.827523252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73706040.733557343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7604421.6311485209</v>
      </c>
      <c r="BO26" s="21">
        <v>0</v>
      </c>
      <c r="BP26" s="21">
        <v>312465211.87912154</v>
      </c>
      <c r="BQ26" s="21">
        <v>46347992.879898027</v>
      </c>
      <c r="BR26" s="21">
        <v>208102496.42094341</v>
      </c>
      <c r="BS26" s="21">
        <v>259813802.18853745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1695404.22</v>
      </c>
      <c r="CB26" s="21">
        <v>17229989.59</v>
      </c>
      <c r="CC26" s="21">
        <v>0</v>
      </c>
      <c r="CD26" s="21">
        <v>3279063.68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4425260957.9102306</v>
      </c>
      <c r="CK26" s="21">
        <v>15000</v>
      </c>
      <c r="CL26" s="21">
        <v>484699.63</v>
      </c>
      <c r="CM26" s="22">
        <v>1249820250.6302409</v>
      </c>
      <c r="CN26" s="21">
        <v>33337429.979999874</v>
      </c>
      <c r="CO26" s="21">
        <v>1216482820.6502411</v>
      </c>
      <c r="CP26" s="22">
        <v>3174941007.6499896</v>
      </c>
      <c r="CQ26" s="21">
        <v>937539791.2600044</v>
      </c>
      <c r="CR26" s="21">
        <v>2237401216.3899851</v>
      </c>
      <c r="CS26" s="21">
        <v>7270701.0700000012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12913118489.569256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121417658.75999999</v>
      </c>
      <c r="E27" s="21">
        <v>24983788.18</v>
      </c>
      <c r="F27" s="21">
        <v>52051129.18</v>
      </c>
      <c r="G27" s="21">
        <v>44382741.399999999</v>
      </c>
      <c r="H27" s="21">
        <v>6494854.9299999997</v>
      </c>
      <c r="I27" s="21">
        <v>487284398.29000002</v>
      </c>
      <c r="J27" s="21">
        <v>0</v>
      </c>
      <c r="K27" s="21">
        <v>43450256.009999998</v>
      </c>
      <c r="L27" s="21">
        <v>0</v>
      </c>
      <c r="M27" s="21">
        <v>0</v>
      </c>
      <c r="N27" s="21">
        <v>0</v>
      </c>
      <c r="O27" s="21">
        <v>41297099.219999999</v>
      </c>
      <c r="P27" s="21">
        <v>0</v>
      </c>
      <c r="Q27" s="21">
        <v>0</v>
      </c>
      <c r="R27" s="21">
        <v>0</v>
      </c>
      <c r="S27" s="21">
        <v>0</v>
      </c>
      <c r="T27" s="21">
        <v>8593377303.3199997</v>
      </c>
      <c r="U27" s="21">
        <v>0</v>
      </c>
      <c r="V27" s="21">
        <v>746253952.25</v>
      </c>
      <c r="W27" s="21">
        <v>3077976146.0900002</v>
      </c>
      <c r="X27" s="21">
        <v>0</v>
      </c>
      <c r="Y27" s="21">
        <v>17890791.059999999</v>
      </c>
      <c r="Z27" s="21">
        <v>19628666.629999999</v>
      </c>
      <c r="AA27" s="21">
        <v>0</v>
      </c>
      <c r="AB27" s="21">
        <v>0</v>
      </c>
      <c r="AC27" s="21">
        <v>5555202.3099999996</v>
      </c>
      <c r="AD27" s="21">
        <v>480909.19</v>
      </c>
      <c r="AE27" s="21">
        <v>0</v>
      </c>
      <c r="AF27" s="21">
        <v>11879535.58</v>
      </c>
      <c r="AG27" s="21">
        <v>22677497.300000001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11844619.51</v>
      </c>
      <c r="AN27" s="21">
        <v>0</v>
      </c>
      <c r="AO27" s="21">
        <v>0</v>
      </c>
      <c r="AP27" s="21">
        <v>459746.71</v>
      </c>
      <c r="AQ27" s="21">
        <v>0</v>
      </c>
      <c r="AR27" s="21">
        <v>0</v>
      </c>
      <c r="AS27" s="21">
        <v>0</v>
      </c>
      <c r="AT27" s="21">
        <v>854527754.67999995</v>
      </c>
      <c r="AU27" s="21">
        <v>5621470.5700000003</v>
      </c>
      <c r="AV27" s="21">
        <v>3712837.27</v>
      </c>
      <c r="AW27" s="21">
        <v>0</v>
      </c>
      <c r="AX27" s="21">
        <v>2658718.56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913884727.69000006</v>
      </c>
      <c r="BE27" s="21">
        <v>107.7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19761.919999999998</v>
      </c>
      <c r="BN27" s="21">
        <v>22954406.350000001</v>
      </c>
      <c r="BO27" s="21">
        <v>0</v>
      </c>
      <c r="BP27" s="21">
        <v>59263293.770000003</v>
      </c>
      <c r="BQ27" s="21">
        <v>2848131.48</v>
      </c>
      <c r="BR27" s="21">
        <v>130641917.59999999</v>
      </c>
      <c r="BS27" s="21">
        <v>34092300.009999998</v>
      </c>
      <c r="BT27" s="21">
        <v>0</v>
      </c>
      <c r="BU27" s="21">
        <v>0</v>
      </c>
      <c r="BV27" s="21">
        <v>0</v>
      </c>
      <c r="BW27" s="21">
        <v>0</v>
      </c>
      <c r="BX27" s="21">
        <v>573037.19999999995</v>
      </c>
      <c r="BY27" s="21">
        <v>0</v>
      </c>
      <c r="BZ27" s="21">
        <v>0</v>
      </c>
      <c r="CA27" s="21">
        <v>8887777.4700000007</v>
      </c>
      <c r="CB27" s="21">
        <v>756841443.75999999</v>
      </c>
      <c r="CC27" s="21">
        <v>1314354.43</v>
      </c>
      <c r="CD27" s="21">
        <v>46595741.409999996</v>
      </c>
      <c r="CE27" s="21">
        <v>0</v>
      </c>
      <c r="CF27" s="21">
        <v>0</v>
      </c>
      <c r="CG27" s="21">
        <v>31150.81</v>
      </c>
      <c r="CH27" s="21">
        <v>4287320.03</v>
      </c>
      <c r="CI27" s="21">
        <v>3119824.24</v>
      </c>
      <c r="CJ27" s="22">
        <v>382434490.22000003</v>
      </c>
      <c r="CK27" s="21">
        <v>222663.97</v>
      </c>
      <c r="CL27" s="21">
        <v>0</v>
      </c>
      <c r="CM27" s="22">
        <v>382211826.25</v>
      </c>
      <c r="CN27" s="21">
        <v>0</v>
      </c>
      <c r="CO27" s="21">
        <v>382211826.25</v>
      </c>
      <c r="CP27" s="22">
        <v>0</v>
      </c>
      <c r="CQ27" s="21">
        <v>0</v>
      </c>
      <c r="CR27" s="21">
        <v>0</v>
      </c>
      <c r="CS27" s="21">
        <v>10137178.9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16452416383.229996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52617556.509999998</v>
      </c>
      <c r="E28" s="21">
        <v>4921610.3499999996</v>
      </c>
      <c r="F28" s="21">
        <v>42778974.329999998</v>
      </c>
      <c r="G28" s="21">
        <v>4916971.83</v>
      </c>
      <c r="H28" s="21">
        <v>821.62</v>
      </c>
      <c r="I28" s="21">
        <v>9459474.3300000001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4633488.17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77835212.340000004</v>
      </c>
      <c r="W28" s="21">
        <v>547693981.91999996</v>
      </c>
      <c r="X28" s="21">
        <v>0</v>
      </c>
      <c r="Y28" s="21">
        <v>1300370.58</v>
      </c>
      <c r="Z28" s="21">
        <v>621490.93000000005</v>
      </c>
      <c r="AA28" s="21">
        <v>0</v>
      </c>
      <c r="AB28" s="21">
        <v>0</v>
      </c>
      <c r="AC28" s="21">
        <v>113.48</v>
      </c>
      <c r="AD28" s="21">
        <v>30537.77</v>
      </c>
      <c r="AE28" s="21">
        <v>0</v>
      </c>
      <c r="AF28" s="21">
        <v>0</v>
      </c>
      <c r="AG28" s="21">
        <v>3892828.58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18580.16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47665.49</v>
      </c>
      <c r="BC28" s="21">
        <v>0</v>
      </c>
      <c r="BD28" s="21">
        <v>246574.33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18674167.27</v>
      </c>
      <c r="BO28" s="21">
        <v>0</v>
      </c>
      <c r="BP28" s="21">
        <v>1881495.77</v>
      </c>
      <c r="BQ28" s="21">
        <v>13035.03</v>
      </c>
      <c r="BR28" s="21">
        <v>6570034.2199999997</v>
      </c>
      <c r="BS28" s="21">
        <v>2885871.03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1660930.2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730084229.73000002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230869353.20459983</v>
      </c>
      <c r="E29" s="21">
        <v>26087292.199225131</v>
      </c>
      <c r="F29" s="21">
        <v>140971962.02459183</v>
      </c>
      <c r="G29" s="21">
        <v>63810098.980782866</v>
      </c>
      <c r="H29" s="21">
        <v>54527010.148499995</v>
      </c>
      <c r="I29" s="21">
        <v>709321348.5200001</v>
      </c>
      <c r="J29" s="21">
        <v>396094.13</v>
      </c>
      <c r="K29" s="21">
        <v>0</v>
      </c>
      <c r="L29" s="21">
        <v>0</v>
      </c>
      <c r="M29" s="21">
        <v>0</v>
      </c>
      <c r="N29" s="21">
        <v>0</v>
      </c>
      <c r="O29" s="21">
        <v>186083796.2922</v>
      </c>
      <c r="P29" s="21">
        <v>0</v>
      </c>
      <c r="Q29" s="21">
        <v>41133489.550000004</v>
      </c>
      <c r="R29" s="21">
        <v>0</v>
      </c>
      <c r="S29" s="21">
        <v>0</v>
      </c>
      <c r="T29" s="21">
        <v>5758182025.8199596</v>
      </c>
      <c r="U29" s="21">
        <v>4509797.8899999997</v>
      </c>
      <c r="V29" s="21">
        <v>464945685.03999853</v>
      </c>
      <c r="W29" s="21">
        <v>4029573475.3599858</v>
      </c>
      <c r="X29" s="21">
        <v>194213.97000000003</v>
      </c>
      <c r="Y29" s="21">
        <v>73009085.410500035</v>
      </c>
      <c r="Z29" s="21">
        <v>106636875.43399993</v>
      </c>
      <c r="AA29" s="21">
        <v>11656.22</v>
      </c>
      <c r="AB29" s="21">
        <v>0</v>
      </c>
      <c r="AC29" s="21">
        <v>9697463.9417000134</v>
      </c>
      <c r="AD29" s="21">
        <v>13947094.642800018</v>
      </c>
      <c r="AE29" s="21">
        <v>0</v>
      </c>
      <c r="AF29" s="21">
        <v>13071134.040000003</v>
      </c>
      <c r="AG29" s="21">
        <v>0</v>
      </c>
      <c r="AH29" s="21">
        <v>747781.91</v>
      </c>
      <c r="AI29" s="21">
        <v>0</v>
      </c>
      <c r="AJ29" s="21">
        <v>3213783.8400000008</v>
      </c>
      <c r="AK29" s="21">
        <v>254000.88</v>
      </c>
      <c r="AL29" s="21">
        <v>0</v>
      </c>
      <c r="AM29" s="21">
        <v>884438.74000000046</v>
      </c>
      <c r="AN29" s="21">
        <v>1660639.23</v>
      </c>
      <c r="AO29" s="21">
        <v>0</v>
      </c>
      <c r="AP29" s="21">
        <v>4338446.4357999898</v>
      </c>
      <c r="AQ29" s="21">
        <v>0</v>
      </c>
      <c r="AR29" s="21">
        <v>0</v>
      </c>
      <c r="AS29" s="21">
        <v>0</v>
      </c>
      <c r="AT29" s="21">
        <v>1567638449.5023005</v>
      </c>
      <c r="AU29" s="21">
        <v>14605489.613399958</v>
      </c>
      <c r="AV29" s="21">
        <v>50318889.376799949</v>
      </c>
      <c r="AW29" s="21">
        <v>0</v>
      </c>
      <c r="AX29" s="21">
        <v>9623722.0034000352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59334916.400000811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691030406.67999351</v>
      </c>
      <c r="BO29" s="21">
        <v>0</v>
      </c>
      <c r="BP29" s="21">
        <v>203810402.60320002</v>
      </c>
      <c r="BQ29" s="21">
        <v>71872773.520000011</v>
      </c>
      <c r="BR29" s="21">
        <v>510905372.42000043</v>
      </c>
      <c r="BS29" s="21">
        <v>89624133.724199876</v>
      </c>
      <c r="BT29" s="21">
        <v>0</v>
      </c>
      <c r="BU29" s="21">
        <v>0</v>
      </c>
      <c r="BV29" s="21">
        <v>48573912.589999996</v>
      </c>
      <c r="BW29" s="21">
        <v>0</v>
      </c>
      <c r="BX29" s="21">
        <v>0</v>
      </c>
      <c r="BY29" s="21">
        <v>0</v>
      </c>
      <c r="BZ29" s="21">
        <v>0</v>
      </c>
      <c r="CA29" s="21">
        <v>9225484.4700000025</v>
      </c>
      <c r="CB29" s="21">
        <v>1329171818.8799996</v>
      </c>
      <c r="CC29" s="21">
        <v>146953.31</v>
      </c>
      <c r="CD29" s="21">
        <v>17692159.809999995</v>
      </c>
      <c r="CE29" s="21">
        <v>0</v>
      </c>
      <c r="CF29" s="21">
        <v>0</v>
      </c>
      <c r="CG29" s="21">
        <v>33676722.390000001</v>
      </c>
      <c r="CH29" s="21">
        <v>0</v>
      </c>
      <c r="CI29" s="21">
        <v>0</v>
      </c>
      <c r="CJ29" s="22">
        <v>457893485.85999709</v>
      </c>
      <c r="CK29" s="21">
        <v>13804632.399999993</v>
      </c>
      <c r="CL29" s="21">
        <v>4129058.45</v>
      </c>
      <c r="CM29" s="22">
        <v>373415526.42999715</v>
      </c>
      <c r="CN29" s="21">
        <v>9566622.010000024</v>
      </c>
      <c r="CO29" s="21">
        <v>363848904.4199971</v>
      </c>
      <c r="CP29" s="22">
        <v>66544268.579999998</v>
      </c>
      <c r="CQ29" s="21">
        <v>28733667.330000009</v>
      </c>
      <c r="CR29" s="21">
        <v>37810601.249999993</v>
      </c>
      <c r="CS29" s="21">
        <v>15135151.619999992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16887488935.423334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5483116.54</v>
      </c>
      <c r="E30" s="21">
        <v>1604764.3353955555</v>
      </c>
      <c r="F30" s="21">
        <v>2312518.6023022225</v>
      </c>
      <c r="G30" s="21">
        <v>1565833.6023022223</v>
      </c>
      <c r="H30" s="21">
        <v>562913.63</v>
      </c>
      <c r="I30" s="21">
        <v>31503024.899999984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34337924.189999983</v>
      </c>
      <c r="P30" s="21">
        <v>0</v>
      </c>
      <c r="Q30" s="21">
        <v>47133.72</v>
      </c>
      <c r="R30" s="21">
        <v>0</v>
      </c>
      <c r="S30" s="21">
        <v>0</v>
      </c>
      <c r="T30" s="21">
        <v>1700970192.4698269</v>
      </c>
      <c r="U30" s="21">
        <v>0</v>
      </c>
      <c r="V30" s="21">
        <v>120634298.2500149</v>
      </c>
      <c r="W30" s="21">
        <v>76582700.28000015</v>
      </c>
      <c r="X30" s="21">
        <v>0</v>
      </c>
      <c r="Y30" s="21">
        <v>1734923.3000000005</v>
      </c>
      <c r="Z30" s="21">
        <v>1237208.0099999995</v>
      </c>
      <c r="AA30" s="21">
        <v>0</v>
      </c>
      <c r="AB30" s="21">
        <v>0</v>
      </c>
      <c r="AC30" s="21">
        <v>414105.23000000016</v>
      </c>
      <c r="AD30" s="21">
        <v>736253.12000000011</v>
      </c>
      <c r="AE30" s="21">
        <v>0</v>
      </c>
      <c r="AF30" s="21">
        <v>61172.33</v>
      </c>
      <c r="AG30" s="21">
        <v>0</v>
      </c>
      <c r="AH30" s="21">
        <v>0</v>
      </c>
      <c r="AI30" s="21">
        <v>0</v>
      </c>
      <c r="AJ30" s="21">
        <v>0</v>
      </c>
      <c r="AK30" s="21">
        <v>82444.489999999976</v>
      </c>
      <c r="AL30" s="21">
        <v>0</v>
      </c>
      <c r="AM30" s="21">
        <v>32226.17</v>
      </c>
      <c r="AN30" s="21">
        <v>0</v>
      </c>
      <c r="AO30" s="21">
        <v>0</v>
      </c>
      <c r="AP30" s="21">
        <v>21598.58</v>
      </c>
      <c r="AQ30" s="21">
        <v>0</v>
      </c>
      <c r="AR30" s="21">
        <v>0</v>
      </c>
      <c r="AS30" s="21">
        <v>0</v>
      </c>
      <c r="AT30" s="21">
        <v>25443329.909999993</v>
      </c>
      <c r="AU30" s="21">
        <v>690259.26000000094</v>
      </c>
      <c r="AV30" s="21">
        <v>1111572.9200000006</v>
      </c>
      <c r="AW30" s="21">
        <v>0</v>
      </c>
      <c r="AX30" s="21">
        <v>492801.36000000004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18295105.070000041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1382911.5000000009</v>
      </c>
      <c r="BO30" s="21">
        <v>0</v>
      </c>
      <c r="BP30" s="21">
        <v>3961071.7200000007</v>
      </c>
      <c r="BQ30" s="21">
        <v>1189681.31</v>
      </c>
      <c r="BR30" s="21">
        <v>12941186.839999994</v>
      </c>
      <c r="BS30" s="21">
        <v>1082752.8599999999</v>
      </c>
      <c r="BT30" s="21">
        <v>0</v>
      </c>
      <c r="BU30" s="21">
        <v>0</v>
      </c>
      <c r="BV30" s="21">
        <v>0</v>
      </c>
      <c r="BW30" s="21">
        <v>0</v>
      </c>
      <c r="BX30" s="21">
        <v>6270</v>
      </c>
      <c r="BY30" s="21">
        <v>0</v>
      </c>
      <c r="BZ30" s="21">
        <v>0</v>
      </c>
      <c r="CA30" s="21">
        <v>34819.25</v>
      </c>
      <c r="CB30" s="21">
        <v>6024482.4299999997</v>
      </c>
      <c r="CC30" s="21">
        <v>0</v>
      </c>
      <c r="CD30" s="21">
        <v>2984960.24</v>
      </c>
      <c r="CE30" s="21">
        <v>0</v>
      </c>
      <c r="CF30" s="21">
        <v>0</v>
      </c>
      <c r="CG30" s="21">
        <v>0</v>
      </c>
      <c r="CH30" s="21">
        <v>59788.15</v>
      </c>
      <c r="CI30" s="21">
        <v>0</v>
      </c>
      <c r="CJ30" s="22">
        <v>11420.4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11420.4</v>
      </c>
      <c r="CQ30" s="21">
        <v>0</v>
      </c>
      <c r="CR30" s="21">
        <v>11420.4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2050153648.429842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579268695.71071303</v>
      </c>
      <c r="E31" s="21">
        <v>59746223.753043003</v>
      </c>
      <c r="F31" s="21">
        <v>162967379.68981901</v>
      </c>
      <c r="G31" s="21">
        <v>356555092.267851</v>
      </c>
      <c r="H31" s="21">
        <v>55983230.226839997</v>
      </c>
      <c r="I31" s="21">
        <v>213349929.01999995</v>
      </c>
      <c r="J31" s="21">
        <v>0</v>
      </c>
      <c r="K31" s="21">
        <v>291150</v>
      </c>
      <c r="L31" s="21">
        <v>0</v>
      </c>
      <c r="M31" s="21">
        <v>0</v>
      </c>
      <c r="N31" s="21">
        <v>0</v>
      </c>
      <c r="O31" s="21">
        <v>325273927.68126798</v>
      </c>
      <c r="P31" s="21">
        <v>0</v>
      </c>
      <c r="Q31" s="21">
        <v>196776879.710094</v>
      </c>
      <c r="R31" s="21">
        <v>0</v>
      </c>
      <c r="S31" s="21">
        <v>0</v>
      </c>
      <c r="T31" s="21">
        <v>12597982096.52</v>
      </c>
      <c r="U31" s="21">
        <v>85283344.726879999</v>
      </c>
      <c r="V31" s="21">
        <v>1233271928.5</v>
      </c>
      <c r="W31" s="21">
        <v>10747708192.34164</v>
      </c>
      <c r="X31" s="21">
        <v>7516328.4203390004</v>
      </c>
      <c r="Y31" s="21">
        <v>97733203.758289993</v>
      </c>
      <c r="Z31" s="21">
        <v>53619316.748116001</v>
      </c>
      <c r="AA31" s="21">
        <v>0</v>
      </c>
      <c r="AB31" s="21">
        <v>0</v>
      </c>
      <c r="AC31" s="21">
        <v>17978675.556409001</v>
      </c>
      <c r="AD31" s="21">
        <v>71094954.351661995</v>
      </c>
      <c r="AE31" s="21">
        <v>34000</v>
      </c>
      <c r="AF31" s="21">
        <v>7616735.1903269999</v>
      </c>
      <c r="AG31" s="21">
        <v>0</v>
      </c>
      <c r="AH31" s="21">
        <v>0</v>
      </c>
      <c r="AI31" s="21">
        <v>0</v>
      </c>
      <c r="AJ31" s="21">
        <v>5238695</v>
      </c>
      <c r="AK31" s="21">
        <v>19156475.153678998</v>
      </c>
      <c r="AL31" s="21">
        <v>0</v>
      </c>
      <c r="AM31" s="21">
        <v>78610674.930465996</v>
      </c>
      <c r="AN31" s="21">
        <v>452744.86</v>
      </c>
      <c r="AO31" s="21">
        <v>2597455.0311670001</v>
      </c>
      <c r="AP31" s="21">
        <v>3432850.57198</v>
      </c>
      <c r="AQ31" s="21">
        <v>0</v>
      </c>
      <c r="AR31" s="21">
        <v>0</v>
      </c>
      <c r="AS31" s="21">
        <v>0</v>
      </c>
      <c r="AT31" s="21">
        <v>1964169790.179251</v>
      </c>
      <c r="AU31" s="21">
        <v>24461123.636737999</v>
      </c>
      <c r="AV31" s="21">
        <v>24738929.810977999</v>
      </c>
      <c r="AW31" s="21">
        <v>0</v>
      </c>
      <c r="AX31" s="21">
        <v>23854274.849261001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134240979.08177599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891097.48485400004</v>
      </c>
      <c r="BM31" s="21">
        <v>0</v>
      </c>
      <c r="BN31" s="21">
        <v>271599711.18110198</v>
      </c>
      <c r="BO31" s="21">
        <v>0</v>
      </c>
      <c r="BP31" s="21">
        <v>289538009.41198599</v>
      </c>
      <c r="BQ31" s="21">
        <v>100992557.92629699</v>
      </c>
      <c r="BR31" s="21">
        <v>243059816.71980599</v>
      </c>
      <c r="BS31" s="21">
        <v>143404353.49904099</v>
      </c>
      <c r="BT31" s="21">
        <v>0</v>
      </c>
      <c r="BU31" s="21">
        <v>0</v>
      </c>
      <c r="BV31" s="21">
        <v>33734262.550993003</v>
      </c>
      <c r="BW31" s="21">
        <v>0</v>
      </c>
      <c r="BX31" s="21">
        <v>10841.86</v>
      </c>
      <c r="BY31" s="21">
        <v>0</v>
      </c>
      <c r="BZ31" s="21">
        <v>0</v>
      </c>
      <c r="CA31" s="21">
        <v>7343170.9100000001</v>
      </c>
      <c r="CB31" s="21">
        <v>408845277.02999997</v>
      </c>
      <c r="CC31" s="21">
        <v>0</v>
      </c>
      <c r="CD31" s="21">
        <v>20281312.609999999</v>
      </c>
      <c r="CE31" s="21">
        <v>0</v>
      </c>
      <c r="CF31" s="21">
        <v>0</v>
      </c>
      <c r="CG31" s="21">
        <v>215784</v>
      </c>
      <c r="CH31" s="21">
        <v>942161.12</v>
      </c>
      <c r="CI31" s="21">
        <v>3409294</v>
      </c>
      <c r="CJ31" s="22">
        <v>989604888.19469309</v>
      </c>
      <c r="CK31" s="21">
        <v>1939565.584235</v>
      </c>
      <c r="CL31" s="21">
        <v>36587861.890000001</v>
      </c>
      <c r="CM31" s="22">
        <v>949915246.67000008</v>
      </c>
      <c r="CN31" s="21">
        <v>23507214.960000001</v>
      </c>
      <c r="CO31" s="21">
        <v>926408031.71000004</v>
      </c>
      <c r="CP31" s="22">
        <v>1162214.050458</v>
      </c>
      <c r="CQ31" s="21">
        <v>713736.05045800004</v>
      </c>
      <c r="CR31" s="21">
        <v>448478</v>
      </c>
      <c r="CS31" s="21">
        <v>155354668.92257401</v>
      </c>
      <c r="CT31" s="21">
        <v>0</v>
      </c>
      <c r="CU31" s="21">
        <v>440324.09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31241404113.079224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212922387.76004261</v>
      </c>
      <c r="E32" s="21">
        <v>105700331.85001077</v>
      </c>
      <c r="F32" s="21">
        <v>35358089.319999844</v>
      </c>
      <c r="G32" s="21">
        <v>71863966.590031967</v>
      </c>
      <c r="H32" s="21">
        <v>1167257.1800000009</v>
      </c>
      <c r="I32" s="21">
        <v>960787317.42993033</v>
      </c>
      <c r="J32" s="21">
        <v>1549512.7400000007</v>
      </c>
      <c r="K32" s="21">
        <v>19979027.899999991</v>
      </c>
      <c r="L32" s="21">
        <v>0</v>
      </c>
      <c r="M32" s="21">
        <v>0</v>
      </c>
      <c r="N32" s="21">
        <v>0</v>
      </c>
      <c r="O32" s="21">
        <v>515509532.59000498</v>
      </c>
      <c r="P32" s="21">
        <v>0</v>
      </c>
      <c r="Q32" s="21">
        <v>63234.59</v>
      </c>
      <c r="R32" s="21">
        <v>0</v>
      </c>
      <c r="S32" s="21">
        <v>0</v>
      </c>
      <c r="T32" s="21">
        <v>9628005850.1277981</v>
      </c>
      <c r="U32" s="21">
        <v>35402050.319999717</v>
      </c>
      <c r="V32" s="21">
        <v>381746187.22991395</v>
      </c>
      <c r="W32" s="21">
        <v>3050118717.5599036</v>
      </c>
      <c r="X32" s="21">
        <v>8851256.0600000024</v>
      </c>
      <c r="Y32" s="21">
        <v>26885629.470000036</v>
      </c>
      <c r="Z32" s="21">
        <v>26222620.029999923</v>
      </c>
      <c r="AA32" s="21">
        <v>405035.87999999983</v>
      </c>
      <c r="AB32" s="21">
        <v>0</v>
      </c>
      <c r="AC32" s="21">
        <v>6472094.3599994453</v>
      </c>
      <c r="AD32" s="21">
        <v>25140759.070000671</v>
      </c>
      <c r="AE32" s="21">
        <v>0</v>
      </c>
      <c r="AF32" s="21">
        <v>2346279.81</v>
      </c>
      <c r="AG32" s="21">
        <v>0</v>
      </c>
      <c r="AH32" s="21">
        <v>0</v>
      </c>
      <c r="AI32" s="21">
        <v>0</v>
      </c>
      <c r="AJ32" s="21">
        <v>144396.82</v>
      </c>
      <c r="AK32" s="21">
        <v>1182682.0299999998</v>
      </c>
      <c r="AL32" s="21">
        <v>0</v>
      </c>
      <c r="AM32" s="21">
        <v>37142.82</v>
      </c>
      <c r="AN32" s="21">
        <v>0</v>
      </c>
      <c r="AO32" s="21">
        <v>0</v>
      </c>
      <c r="AP32" s="21">
        <v>1274733.81</v>
      </c>
      <c r="AQ32" s="21">
        <v>0</v>
      </c>
      <c r="AR32" s="21">
        <v>0</v>
      </c>
      <c r="AS32" s="21">
        <v>0</v>
      </c>
      <c r="AT32" s="21">
        <v>1071453403.6499349</v>
      </c>
      <c r="AU32" s="21">
        <v>102600495.96002404</v>
      </c>
      <c r="AV32" s="21">
        <v>20851436.200006146</v>
      </c>
      <c r="AW32" s="21">
        <v>0</v>
      </c>
      <c r="AX32" s="21">
        <v>21107505.719998334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36708643.810000218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36265557.490000091</v>
      </c>
      <c r="BO32" s="21">
        <v>0</v>
      </c>
      <c r="BP32" s="21">
        <v>37492737.43999999</v>
      </c>
      <c r="BQ32" s="21">
        <v>549272.7200000002</v>
      </c>
      <c r="BR32" s="21">
        <v>4980792.4199999915</v>
      </c>
      <c r="BS32" s="21">
        <v>30525601.099999536</v>
      </c>
      <c r="BT32" s="21">
        <v>0</v>
      </c>
      <c r="BU32" s="21">
        <v>0</v>
      </c>
      <c r="BV32" s="21">
        <v>0</v>
      </c>
      <c r="BW32" s="21">
        <v>0</v>
      </c>
      <c r="BX32" s="21">
        <v>279151.22000000003</v>
      </c>
      <c r="BY32" s="21">
        <v>0</v>
      </c>
      <c r="BZ32" s="21">
        <v>0</v>
      </c>
      <c r="CA32" s="21">
        <v>23540376.980000008</v>
      </c>
      <c r="CB32" s="21">
        <v>730852951.18000424</v>
      </c>
      <c r="CC32" s="21">
        <v>0</v>
      </c>
      <c r="CD32" s="21">
        <v>48423039.990000017</v>
      </c>
      <c r="CE32" s="21">
        <v>0</v>
      </c>
      <c r="CF32" s="21">
        <v>0</v>
      </c>
      <c r="CG32" s="21">
        <v>1431090.9800000002</v>
      </c>
      <c r="CH32" s="21">
        <v>1861930.29</v>
      </c>
      <c r="CI32" s="21">
        <v>0</v>
      </c>
      <c r="CJ32" s="22">
        <v>485328296.80000043</v>
      </c>
      <c r="CK32" s="21">
        <v>27070864.259999804</v>
      </c>
      <c r="CL32" s="21">
        <v>1221543.54</v>
      </c>
      <c r="CM32" s="22">
        <v>457035889.00000066</v>
      </c>
      <c r="CN32" s="21">
        <v>10604086.85999999</v>
      </c>
      <c r="CO32" s="21">
        <v>446431802.14000064</v>
      </c>
      <c r="CP32" s="22">
        <v>0</v>
      </c>
      <c r="CQ32" s="21">
        <v>0</v>
      </c>
      <c r="CR32" s="21">
        <v>0</v>
      </c>
      <c r="CS32" s="21">
        <v>8997266.9300000146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17569463256.467556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11248952.230000019</v>
      </c>
      <c r="E33" s="21">
        <v>7421338.2600000296</v>
      </c>
      <c r="F33" s="21">
        <v>346875.44</v>
      </c>
      <c r="G33" s="21">
        <v>3480738.5299999891</v>
      </c>
      <c r="H33" s="21">
        <v>1179.53</v>
      </c>
      <c r="I33" s="21">
        <v>290233727.99999392</v>
      </c>
      <c r="J33" s="21">
        <v>0</v>
      </c>
      <c r="K33" s="21">
        <v>3441515.9900000007</v>
      </c>
      <c r="L33" s="21">
        <v>0</v>
      </c>
      <c r="M33" s="21">
        <v>0</v>
      </c>
      <c r="N33" s="21">
        <v>0</v>
      </c>
      <c r="O33" s="21">
        <v>16552177.839999931</v>
      </c>
      <c r="P33" s="21">
        <v>0</v>
      </c>
      <c r="Q33" s="21">
        <v>16000</v>
      </c>
      <c r="R33" s="21">
        <v>0</v>
      </c>
      <c r="S33" s="21">
        <v>0</v>
      </c>
      <c r="T33" s="21">
        <v>2907600269.9512434</v>
      </c>
      <c r="U33" s="21">
        <v>10822.25</v>
      </c>
      <c r="V33" s="21">
        <v>27751492.939996928</v>
      </c>
      <c r="W33" s="21">
        <v>1133807101.2302015</v>
      </c>
      <c r="X33" s="21">
        <v>0</v>
      </c>
      <c r="Y33" s="21">
        <v>666055.43000000075</v>
      </c>
      <c r="Z33" s="21">
        <v>114417715.47001871</v>
      </c>
      <c r="AA33" s="21">
        <v>350</v>
      </c>
      <c r="AB33" s="21">
        <v>0</v>
      </c>
      <c r="AC33" s="21">
        <v>92946.880000000107</v>
      </c>
      <c r="AD33" s="21">
        <v>248513.99999999991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204675</v>
      </c>
      <c r="AK33" s="21">
        <v>75202.009999999995</v>
      </c>
      <c r="AL33" s="21">
        <v>0</v>
      </c>
      <c r="AM33" s="21">
        <v>-8776623.8599999771</v>
      </c>
      <c r="AN33" s="21">
        <v>0</v>
      </c>
      <c r="AO33" s="21">
        <v>0</v>
      </c>
      <c r="AP33" s="21">
        <v>5744.8099999999995</v>
      </c>
      <c r="AQ33" s="21">
        <v>0</v>
      </c>
      <c r="AR33" s="21">
        <v>0</v>
      </c>
      <c r="AS33" s="21">
        <v>0</v>
      </c>
      <c r="AT33" s="21">
        <v>39409449.749993183</v>
      </c>
      <c r="AU33" s="21">
        <v>506553.6800000004</v>
      </c>
      <c r="AV33" s="21">
        <v>709437.94999999879</v>
      </c>
      <c r="AW33" s="21">
        <v>0</v>
      </c>
      <c r="AX33" s="21">
        <v>2556599.5499999905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5450747.3600005843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94144.299999999901</v>
      </c>
      <c r="BN33" s="21">
        <v>7852171.8600016246</v>
      </c>
      <c r="BO33" s="21">
        <v>0</v>
      </c>
      <c r="BP33" s="21">
        <v>860513.02999999968</v>
      </c>
      <c r="BQ33" s="21">
        <v>0</v>
      </c>
      <c r="BR33" s="21">
        <v>141218.0500000001</v>
      </c>
      <c r="BS33" s="21">
        <v>312733.45000000036</v>
      </c>
      <c r="BT33" s="21">
        <v>0</v>
      </c>
      <c r="BU33" s="21">
        <v>0</v>
      </c>
      <c r="BV33" s="21">
        <v>0</v>
      </c>
      <c r="BW33" s="21">
        <v>0</v>
      </c>
      <c r="BX33" s="21">
        <v>21449.15</v>
      </c>
      <c r="BY33" s="21">
        <v>0</v>
      </c>
      <c r="BZ33" s="21">
        <v>0</v>
      </c>
      <c r="CA33" s="21">
        <v>418336.13</v>
      </c>
      <c r="CB33" s="21">
        <v>219888380.84000036</v>
      </c>
      <c r="CC33" s="21">
        <v>0</v>
      </c>
      <c r="CD33" s="21">
        <v>3535038.1799999918</v>
      </c>
      <c r="CE33" s="21">
        <v>0</v>
      </c>
      <c r="CF33" s="21">
        <v>0</v>
      </c>
      <c r="CG33" s="21">
        <v>90000</v>
      </c>
      <c r="CH33" s="21">
        <v>8789.58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28929459.960002553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4808382842.5214539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18952803.078199964</v>
      </c>
      <c r="E34" s="21">
        <v>2271900.800355095</v>
      </c>
      <c r="F34" s="21">
        <v>16680902.27784487</v>
      </c>
      <c r="G34" s="21">
        <v>0</v>
      </c>
      <c r="H34" s="21">
        <v>6907953.348500018</v>
      </c>
      <c r="I34" s="21">
        <v>34479278.600000024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182619795.42609593</v>
      </c>
      <c r="P34" s="21">
        <v>0</v>
      </c>
      <c r="Q34" s="21">
        <v>30470555.439599998</v>
      </c>
      <c r="R34" s="21">
        <v>0</v>
      </c>
      <c r="S34" s="21">
        <v>0</v>
      </c>
      <c r="T34" s="21">
        <v>0</v>
      </c>
      <c r="U34" s="21">
        <v>0</v>
      </c>
      <c r="V34" s="21">
        <v>11755579.079999996</v>
      </c>
      <c r="W34" s="21">
        <v>105056942.00999983</v>
      </c>
      <c r="X34" s="21">
        <v>0</v>
      </c>
      <c r="Y34" s="21">
        <v>74439287.178199947</v>
      </c>
      <c r="Z34" s="21">
        <v>27341003.370799989</v>
      </c>
      <c r="AA34" s="21">
        <v>0</v>
      </c>
      <c r="AB34" s="21">
        <v>0</v>
      </c>
      <c r="AC34" s="21">
        <v>2186240.4223999972</v>
      </c>
      <c r="AD34" s="21">
        <v>4395106.6396999964</v>
      </c>
      <c r="AE34" s="21">
        <v>0</v>
      </c>
      <c r="AF34" s="21">
        <v>184575.7</v>
      </c>
      <c r="AG34" s="21">
        <v>0</v>
      </c>
      <c r="AH34" s="21">
        <v>0</v>
      </c>
      <c r="AI34" s="21">
        <v>0</v>
      </c>
      <c r="AJ34" s="21">
        <v>0</v>
      </c>
      <c r="AK34" s="21">
        <v>85155.040000000008</v>
      </c>
      <c r="AL34" s="21">
        <v>0</v>
      </c>
      <c r="AM34" s="21">
        <v>196680501.94970059</v>
      </c>
      <c r="AN34" s="21">
        <v>10649778.382299999</v>
      </c>
      <c r="AO34" s="21">
        <v>14020.077499999999</v>
      </c>
      <c r="AP34" s="21">
        <v>58748.116499999996</v>
      </c>
      <c r="AQ34" s="21">
        <v>0</v>
      </c>
      <c r="AR34" s="21">
        <v>0</v>
      </c>
      <c r="AS34" s="21">
        <v>0</v>
      </c>
      <c r="AT34" s="21">
        <v>126361165.68589997</v>
      </c>
      <c r="AU34" s="21">
        <v>2830053.2663999973</v>
      </c>
      <c r="AV34" s="21">
        <v>475081.10719999979</v>
      </c>
      <c r="AW34" s="21">
        <v>0</v>
      </c>
      <c r="AX34" s="21">
        <v>475825.93719999987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107403068.40760013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6932136.1505999975</v>
      </c>
      <c r="BO34" s="21">
        <v>0</v>
      </c>
      <c r="BP34" s="21">
        <v>5306190.2429</v>
      </c>
      <c r="BQ34" s="21">
        <v>4473337.5649999995</v>
      </c>
      <c r="BR34" s="21">
        <v>1229860.8140000002</v>
      </c>
      <c r="BS34" s="21">
        <v>116850964.22190003</v>
      </c>
      <c r="BT34" s="21">
        <v>0</v>
      </c>
      <c r="BU34" s="21">
        <v>0</v>
      </c>
      <c r="BV34" s="21">
        <v>16346251.460100001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11470169.470000001</v>
      </c>
      <c r="CJ34" s="22">
        <v>48564301.010000005</v>
      </c>
      <c r="CK34" s="21">
        <v>948697.81000000238</v>
      </c>
      <c r="CL34" s="21">
        <v>47615603.200000003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164672001.28840002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1319667730.4866962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18414074</v>
      </c>
      <c r="E35" s="21">
        <v>3241654</v>
      </c>
      <c r="F35" s="21">
        <v>6189897</v>
      </c>
      <c r="G35" s="21">
        <v>8982523</v>
      </c>
      <c r="H35" s="21">
        <v>0</v>
      </c>
      <c r="I35" s="21">
        <v>39916217.25</v>
      </c>
      <c r="J35" s="21">
        <v>51325236.320000008</v>
      </c>
      <c r="K35" s="21">
        <v>0</v>
      </c>
      <c r="L35" s="21">
        <v>0</v>
      </c>
      <c r="M35" s="21">
        <v>0</v>
      </c>
      <c r="N35" s="21">
        <v>0</v>
      </c>
      <c r="O35" s="21">
        <v>36213224.779999994</v>
      </c>
      <c r="P35" s="21">
        <v>0</v>
      </c>
      <c r="Q35" s="21">
        <v>146714.35000000056</v>
      </c>
      <c r="R35" s="21">
        <v>0</v>
      </c>
      <c r="S35" s="21">
        <v>0</v>
      </c>
      <c r="T35" s="21">
        <v>768457718.77999997</v>
      </c>
      <c r="U35" s="21">
        <v>1765700</v>
      </c>
      <c r="V35" s="21">
        <v>46652681.439999998</v>
      </c>
      <c r="W35" s="21">
        <v>404413620.68999976</v>
      </c>
      <c r="X35" s="21">
        <v>8375984.7300000004</v>
      </c>
      <c r="Y35" s="21">
        <v>7061298</v>
      </c>
      <c r="Z35" s="21">
        <v>1938366.9100000001</v>
      </c>
      <c r="AA35" s="21">
        <v>0</v>
      </c>
      <c r="AB35" s="21">
        <v>0</v>
      </c>
      <c r="AC35" s="21">
        <v>831314.22</v>
      </c>
      <c r="AD35" s="21">
        <v>2485568.5300000003</v>
      </c>
      <c r="AE35" s="21">
        <v>0</v>
      </c>
      <c r="AF35" s="21">
        <v>105001.95000000001</v>
      </c>
      <c r="AG35" s="21">
        <v>0</v>
      </c>
      <c r="AH35" s="21">
        <v>0</v>
      </c>
      <c r="AI35" s="21">
        <v>0</v>
      </c>
      <c r="AJ35" s="21">
        <v>1026253.23</v>
      </c>
      <c r="AK35" s="21">
        <v>244232.4</v>
      </c>
      <c r="AL35" s="21">
        <v>0</v>
      </c>
      <c r="AM35" s="21">
        <v>6082814.1099999994</v>
      </c>
      <c r="AN35" s="21">
        <v>0</v>
      </c>
      <c r="AO35" s="21">
        <v>0</v>
      </c>
      <c r="AP35" s="21">
        <v>25999.649999999994</v>
      </c>
      <c r="AQ35" s="21">
        <v>0</v>
      </c>
      <c r="AR35" s="21">
        <v>0</v>
      </c>
      <c r="AS35" s="21">
        <v>0</v>
      </c>
      <c r="AT35" s="21">
        <v>61101874.090000004</v>
      </c>
      <c r="AU35" s="21">
        <v>2783606.67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10311495.040000001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29466142.650000002</v>
      </c>
      <c r="BQ35" s="21">
        <v>21541.329999999958</v>
      </c>
      <c r="BR35" s="21">
        <v>9396293.1099999994</v>
      </c>
      <c r="BS35" s="21">
        <v>6571490.2999999998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322391049.53999972</v>
      </c>
      <c r="CK35" s="21">
        <v>0</v>
      </c>
      <c r="CL35" s="21">
        <v>8851204.2599999998</v>
      </c>
      <c r="CM35" s="22">
        <v>313539845.27999973</v>
      </c>
      <c r="CN35" s="21">
        <v>0</v>
      </c>
      <c r="CO35" s="21">
        <v>313539845.27999973</v>
      </c>
      <c r="CP35" s="22">
        <v>0</v>
      </c>
      <c r="CQ35" s="21">
        <v>0</v>
      </c>
      <c r="CR35" s="21">
        <v>0</v>
      </c>
      <c r="CS35" s="21">
        <v>42943180.369999997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1880468694.4399996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33182975.23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142188890.75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175371865.97999999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359011328.12999892</v>
      </c>
      <c r="E37" s="21">
        <v>7361062.5699999398</v>
      </c>
      <c r="F37" s="21">
        <v>224016420.75999901</v>
      </c>
      <c r="G37" s="21">
        <v>127633844.8</v>
      </c>
      <c r="H37" s="21">
        <v>499978.11999999901</v>
      </c>
      <c r="I37" s="21">
        <v>11269859.619999999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83421598.450000197</v>
      </c>
      <c r="P37" s="21">
        <v>0</v>
      </c>
      <c r="Q37" s="21">
        <v>6893968.7699999996</v>
      </c>
      <c r="R37" s="21">
        <v>0</v>
      </c>
      <c r="S37" s="21">
        <v>0</v>
      </c>
      <c r="T37" s="21">
        <v>6497579997.4992704</v>
      </c>
      <c r="U37" s="21">
        <v>0</v>
      </c>
      <c r="V37" s="21">
        <v>223294227.70005399</v>
      </c>
      <c r="W37" s="21">
        <v>2116040527.21943</v>
      </c>
      <c r="X37" s="21">
        <v>10800</v>
      </c>
      <c r="Y37" s="21">
        <v>9150190.7799999993</v>
      </c>
      <c r="Z37" s="21">
        <v>7341083.0599998804</v>
      </c>
      <c r="AA37" s="21">
        <v>0</v>
      </c>
      <c r="AB37" s="21">
        <v>0</v>
      </c>
      <c r="AC37" s="21">
        <v>2261486.2100000102</v>
      </c>
      <c r="AD37" s="21">
        <v>3302634.49999998</v>
      </c>
      <c r="AE37" s="21">
        <v>0</v>
      </c>
      <c r="AF37" s="21">
        <v>6537983.2999999896</v>
      </c>
      <c r="AG37" s="21">
        <v>0</v>
      </c>
      <c r="AH37" s="21">
        <v>0</v>
      </c>
      <c r="AI37" s="21">
        <v>0</v>
      </c>
      <c r="AJ37" s="21">
        <v>26712.5</v>
      </c>
      <c r="AK37" s="21">
        <v>567538.47</v>
      </c>
      <c r="AL37" s="21">
        <v>0</v>
      </c>
      <c r="AM37" s="21">
        <v>39774064.969999999</v>
      </c>
      <c r="AN37" s="21">
        <v>0</v>
      </c>
      <c r="AO37" s="21">
        <v>0</v>
      </c>
      <c r="AP37" s="21">
        <v>422494.02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330552986.38976401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948242.979999998</v>
      </c>
      <c r="BL37" s="21">
        <v>0</v>
      </c>
      <c r="BM37" s="21">
        <v>0</v>
      </c>
      <c r="BN37" s="21">
        <v>6577110.0499985004</v>
      </c>
      <c r="BO37" s="21">
        <v>0</v>
      </c>
      <c r="BP37" s="21">
        <v>758207806.52000797</v>
      </c>
      <c r="BQ37" s="21">
        <v>17103.509999999998</v>
      </c>
      <c r="BR37" s="21">
        <v>4921945.01</v>
      </c>
      <c r="BS37" s="21">
        <v>51989681.159998097</v>
      </c>
      <c r="BT37" s="21">
        <v>0</v>
      </c>
      <c r="BU37" s="21">
        <v>0</v>
      </c>
      <c r="BV37" s="21">
        <v>27740598.48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3637013.1699999901</v>
      </c>
      <c r="CF37" s="21">
        <v>0</v>
      </c>
      <c r="CG37" s="21">
        <v>0</v>
      </c>
      <c r="CH37" s="21">
        <v>0</v>
      </c>
      <c r="CI37" s="21">
        <v>0</v>
      </c>
      <c r="CJ37" s="22">
        <v>79174.91</v>
      </c>
      <c r="CK37" s="21">
        <v>3750</v>
      </c>
      <c r="CL37" s="21">
        <v>0</v>
      </c>
      <c r="CM37" s="22">
        <v>0</v>
      </c>
      <c r="CN37" s="21">
        <v>0</v>
      </c>
      <c r="CO37" s="21">
        <v>0</v>
      </c>
      <c r="CP37" s="22">
        <v>75424.91</v>
      </c>
      <c r="CQ37" s="21">
        <v>0</v>
      </c>
      <c r="CR37" s="21">
        <v>75424.91</v>
      </c>
      <c r="CS37" s="21">
        <v>3832563.2700000098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10555910698.768522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277237637.29000002</v>
      </c>
      <c r="E38" s="21">
        <v>240062732.54000002</v>
      </c>
      <c r="F38" s="21">
        <v>37174904.75</v>
      </c>
      <c r="G38" s="21">
        <v>0</v>
      </c>
      <c r="H38" s="21">
        <v>0</v>
      </c>
      <c r="I38" s="21">
        <v>508651502.74000001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8622421490.7399998</v>
      </c>
      <c r="U38" s="21">
        <v>0</v>
      </c>
      <c r="V38" s="21">
        <v>275301189.06</v>
      </c>
      <c r="W38" s="21">
        <v>1732963999.4300001</v>
      </c>
      <c r="X38" s="21">
        <v>0</v>
      </c>
      <c r="Y38" s="21">
        <v>651958.36</v>
      </c>
      <c r="Z38" s="21">
        <v>1683544.74</v>
      </c>
      <c r="AA38" s="21">
        <v>0</v>
      </c>
      <c r="AB38" s="21">
        <v>0</v>
      </c>
      <c r="AC38" s="21">
        <v>8530519.6199999992</v>
      </c>
      <c r="AD38" s="21">
        <v>11555975.720000001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306714.69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186855565.93000001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15785404.85</v>
      </c>
      <c r="BO38" s="21">
        <v>0</v>
      </c>
      <c r="BP38" s="21">
        <v>689932.26</v>
      </c>
      <c r="BQ38" s="21">
        <v>0</v>
      </c>
      <c r="BR38" s="21">
        <v>0</v>
      </c>
      <c r="BS38" s="21">
        <v>5587008.5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334850727.21000004</v>
      </c>
      <c r="CK38" s="21">
        <v>0</v>
      </c>
      <c r="CL38" s="21">
        <v>0</v>
      </c>
      <c r="CM38" s="22">
        <v>334850727.21000004</v>
      </c>
      <c r="CN38" s="21">
        <v>5164191.8</v>
      </c>
      <c r="CO38" s="21">
        <v>329686535.41000003</v>
      </c>
      <c r="CP38" s="22">
        <v>0</v>
      </c>
      <c r="CQ38" s="21">
        <v>0</v>
      </c>
      <c r="CR38" s="21">
        <v>0</v>
      </c>
      <c r="CS38" s="21">
        <v>2699096.37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11985772267.510002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55189251.770000003</v>
      </c>
      <c r="E39" s="21">
        <v>7240991.6299999999</v>
      </c>
      <c r="F39" s="21">
        <v>35071405.020000003</v>
      </c>
      <c r="G39" s="21">
        <v>12876855.119999999</v>
      </c>
      <c r="H39" s="21">
        <v>2433219.978253</v>
      </c>
      <c r="I39" s="21">
        <v>159489351.27000001</v>
      </c>
      <c r="J39" s="21">
        <v>0</v>
      </c>
      <c r="K39" s="21">
        <v>48434985.880000003</v>
      </c>
      <c r="L39" s="21">
        <v>0</v>
      </c>
      <c r="M39" s="21">
        <v>9335619.0199999996</v>
      </c>
      <c r="N39" s="21">
        <v>5974202.7699999996</v>
      </c>
      <c r="O39" s="21">
        <v>15626391.432418</v>
      </c>
      <c r="P39" s="21">
        <v>0</v>
      </c>
      <c r="Q39" s="21">
        <v>17018295.081817001</v>
      </c>
      <c r="R39" s="21">
        <v>0</v>
      </c>
      <c r="S39" s="21">
        <v>0</v>
      </c>
      <c r="T39" s="21">
        <v>12968796388.5765</v>
      </c>
      <c r="U39" s="21">
        <v>1779474.21</v>
      </c>
      <c r="V39" s="21">
        <v>455975609.56</v>
      </c>
      <c r="W39" s="21">
        <v>1768354046.22</v>
      </c>
      <c r="X39" s="21">
        <v>0</v>
      </c>
      <c r="Y39" s="21">
        <v>18297650.633489002</v>
      </c>
      <c r="Z39" s="21">
        <v>76074209.226993993</v>
      </c>
      <c r="AA39" s="21">
        <v>0</v>
      </c>
      <c r="AB39" s="21">
        <v>0</v>
      </c>
      <c r="AC39" s="21">
        <v>777017.54059400002</v>
      </c>
      <c r="AD39" s="21">
        <v>1199853.2619489999</v>
      </c>
      <c r="AE39" s="21">
        <v>300000</v>
      </c>
      <c r="AF39" s="21">
        <v>1725930.04</v>
      </c>
      <c r="AG39" s="21">
        <v>141830.13</v>
      </c>
      <c r="AH39" s="21">
        <v>1036012.362847</v>
      </c>
      <c r="AI39" s="21">
        <v>0</v>
      </c>
      <c r="AJ39" s="21">
        <v>2423965.9900000002</v>
      </c>
      <c r="AK39" s="21">
        <v>116801.75</v>
      </c>
      <c r="AL39" s="21">
        <v>0</v>
      </c>
      <c r="AM39" s="21">
        <v>1184879.21</v>
      </c>
      <c r="AN39" s="21">
        <v>0</v>
      </c>
      <c r="AO39" s="21">
        <v>0</v>
      </c>
      <c r="AP39" s="21">
        <v>7875</v>
      </c>
      <c r="AQ39" s="21">
        <v>0</v>
      </c>
      <c r="AR39" s="21">
        <v>0</v>
      </c>
      <c r="AS39" s="21">
        <v>0</v>
      </c>
      <c r="AT39" s="21">
        <v>128521250.13674299</v>
      </c>
      <c r="AU39" s="21">
        <v>1755460.994006</v>
      </c>
      <c r="AV39" s="21">
        <v>0</v>
      </c>
      <c r="AW39" s="21">
        <v>0</v>
      </c>
      <c r="AX39" s="21">
        <v>1770755.192846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35025183.396158002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140840.47</v>
      </c>
      <c r="BN39" s="21">
        <v>24259216.172805998</v>
      </c>
      <c r="BO39" s="21">
        <v>0</v>
      </c>
      <c r="BP39" s="21">
        <v>110467183.857794</v>
      </c>
      <c r="BQ39" s="21">
        <v>21840349.550000001</v>
      </c>
      <c r="BR39" s="21">
        <v>99006788.932381004</v>
      </c>
      <c r="BS39" s="21">
        <v>7705099.2499099998</v>
      </c>
      <c r="BT39" s="21">
        <v>0</v>
      </c>
      <c r="BU39" s="21">
        <v>0</v>
      </c>
      <c r="BV39" s="21">
        <v>0</v>
      </c>
      <c r="BW39" s="21">
        <v>0</v>
      </c>
      <c r="BX39" s="21">
        <v>48461.82</v>
      </c>
      <c r="BY39" s="21">
        <v>0</v>
      </c>
      <c r="BZ39" s="21">
        <v>0</v>
      </c>
      <c r="CA39" s="21">
        <v>62928.81</v>
      </c>
      <c r="CB39" s="21">
        <v>36770474.399999999</v>
      </c>
      <c r="CC39" s="21">
        <v>0</v>
      </c>
      <c r="CD39" s="21">
        <v>9249874.7699999996</v>
      </c>
      <c r="CE39" s="21">
        <v>0</v>
      </c>
      <c r="CF39" s="21">
        <v>0</v>
      </c>
      <c r="CG39" s="21">
        <v>0</v>
      </c>
      <c r="CH39" s="21">
        <v>-5506.2</v>
      </c>
      <c r="CI39" s="21">
        <v>0</v>
      </c>
      <c r="CJ39" s="22">
        <v>26520982.82</v>
      </c>
      <c r="CK39" s="21">
        <v>0</v>
      </c>
      <c r="CL39" s="21">
        <v>0</v>
      </c>
      <c r="CM39" s="22">
        <v>26520982.82</v>
      </c>
      <c r="CN39" s="21">
        <v>0</v>
      </c>
      <c r="CO39" s="21">
        <v>26520982.82</v>
      </c>
      <c r="CP39" s="22">
        <v>0</v>
      </c>
      <c r="CQ39" s="21">
        <v>0</v>
      </c>
      <c r="CR39" s="21">
        <v>0</v>
      </c>
      <c r="CS39" s="21">
        <v>70134955.756510004</v>
      </c>
      <c r="CT39" s="21">
        <v>1073370310.8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17258337471.844009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20013144.719999999</v>
      </c>
      <c r="E40" s="21">
        <v>2329031.4300000002</v>
      </c>
      <c r="F40" s="21">
        <v>9683533.7200000007</v>
      </c>
      <c r="G40" s="21">
        <v>8000579.5700000003</v>
      </c>
      <c r="H40" s="21">
        <v>402700.17</v>
      </c>
      <c r="I40" s="21">
        <v>31139335.670000002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9064573.6799999997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93903189.170000002</v>
      </c>
      <c r="W40" s="21">
        <v>480601445.01999998</v>
      </c>
      <c r="X40" s="21">
        <v>27349194.23</v>
      </c>
      <c r="Y40" s="21">
        <v>0</v>
      </c>
      <c r="Z40" s="21">
        <v>0</v>
      </c>
      <c r="AA40" s="21">
        <v>0</v>
      </c>
      <c r="AB40" s="21">
        <v>0</v>
      </c>
      <c r="AC40" s="21">
        <v>302960.89</v>
      </c>
      <c r="AD40" s="21">
        <v>384496.79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141107718.80000001</v>
      </c>
      <c r="AU40" s="21">
        <v>2615150.65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13163556.539999999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30322560.489999998</v>
      </c>
      <c r="BO40" s="21">
        <v>0</v>
      </c>
      <c r="BP40" s="21">
        <v>1640647.92</v>
      </c>
      <c r="BQ40" s="21">
        <v>0</v>
      </c>
      <c r="BR40" s="21">
        <v>3239441.25</v>
      </c>
      <c r="BS40" s="21">
        <v>941347.33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4283628.43</v>
      </c>
      <c r="CT40" s="21">
        <v>51389.64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860526481.38999975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27150296.539999932</v>
      </c>
      <c r="E41" s="21">
        <v>7380002.7099999143</v>
      </c>
      <c r="F41" s="21">
        <v>8898307.2499999646</v>
      </c>
      <c r="G41" s="21">
        <v>10871986.580000054</v>
      </c>
      <c r="H41" s="21">
        <v>0</v>
      </c>
      <c r="I41" s="21">
        <v>82214346.720000118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4715360.769999939</v>
      </c>
      <c r="P41" s="21">
        <v>0</v>
      </c>
      <c r="Q41" s="21">
        <v>722619.26</v>
      </c>
      <c r="R41" s="21">
        <v>0</v>
      </c>
      <c r="S41" s="21">
        <v>0</v>
      </c>
      <c r="T41" s="21">
        <v>3345379508.2900252</v>
      </c>
      <c r="U41" s="21">
        <v>0</v>
      </c>
      <c r="V41" s="21">
        <v>229251385.33999801</v>
      </c>
      <c r="W41" s="21">
        <v>1936411398.0699942</v>
      </c>
      <c r="X41" s="21">
        <v>0</v>
      </c>
      <c r="Y41" s="21">
        <v>3773074.8100000028</v>
      </c>
      <c r="Z41" s="21">
        <v>3003193.2499993378</v>
      </c>
      <c r="AA41" s="21">
        <v>0</v>
      </c>
      <c r="AB41" s="21">
        <v>0</v>
      </c>
      <c r="AC41" s="21">
        <v>2588517.3599999682</v>
      </c>
      <c r="AD41" s="21">
        <v>1706345.1099999249</v>
      </c>
      <c r="AE41" s="21">
        <v>0</v>
      </c>
      <c r="AF41" s="21">
        <v>0</v>
      </c>
      <c r="AG41" s="21">
        <v>54927.310000000056</v>
      </c>
      <c r="AH41" s="21">
        <v>0</v>
      </c>
      <c r="AI41" s="21">
        <v>0</v>
      </c>
      <c r="AJ41" s="21">
        <v>0</v>
      </c>
      <c r="AK41" s="21">
        <v>31410</v>
      </c>
      <c r="AL41" s="21">
        <v>0</v>
      </c>
      <c r="AM41" s="21">
        <v>0</v>
      </c>
      <c r="AN41" s="21">
        <v>0</v>
      </c>
      <c r="AO41" s="21">
        <v>0</v>
      </c>
      <c r="AP41" s="21">
        <v>200118.41000000032</v>
      </c>
      <c r="AQ41" s="21">
        <v>0</v>
      </c>
      <c r="AR41" s="21">
        <v>0</v>
      </c>
      <c r="AS41" s="21">
        <v>0</v>
      </c>
      <c r="AT41" s="21">
        <v>324176260.16000116</v>
      </c>
      <c r="AU41" s="21">
        <v>24671763.680000052</v>
      </c>
      <c r="AV41" s="21">
        <v>4540506.4599997941</v>
      </c>
      <c r="AW41" s="21">
        <v>0</v>
      </c>
      <c r="AX41" s="21">
        <v>4285727.8499997072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60326105.399991676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8501.9899999998815</v>
      </c>
      <c r="BM41" s="21">
        <v>0</v>
      </c>
      <c r="BN41" s="21">
        <v>19252588.210002221</v>
      </c>
      <c r="BO41" s="21">
        <v>0</v>
      </c>
      <c r="BP41" s="21">
        <v>11377117.990000004</v>
      </c>
      <c r="BQ41" s="21">
        <v>0</v>
      </c>
      <c r="BR41" s="21">
        <v>382850.97000000009</v>
      </c>
      <c r="BS41" s="21">
        <v>3853570.3399999505</v>
      </c>
      <c r="BT41" s="21">
        <v>0</v>
      </c>
      <c r="BU41" s="21">
        <v>0</v>
      </c>
      <c r="BV41" s="21">
        <v>0</v>
      </c>
      <c r="BW41" s="21">
        <v>0</v>
      </c>
      <c r="BX41" s="21">
        <v>25437.47</v>
      </c>
      <c r="BY41" s="21">
        <v>0</v>
      </c>
      <c r="BZ41" s="21">
        <v>0</v>
      </c>
      <c r="CA41" s="21">
        <v>3916023.2999999993</v>
      </c>
      <c r="CB41" s="21">
        <v>393023330.75000304</v>
      </c>
      <c r="CC41" s="21">
        <v>0</v>
      </c>
      <c r="CD41" s="21">
        <v>5811822.9400000032</v>
      </c>
      <c r="CE41" s="21">
        <v>0</v>
      </c>
      <c r="CF41" s="21">
        <v>0</v>
      </c>
      <c r="CG41" s="21">
        <v>266280</v>
      </c>
      <c r="CH41" s="21">
        <v>148199.01</v>
      </c>
      <c r="CI41" s="21">
        <v>0</v>
      </c>
      <c r="CJ41" s="22">
        <v>200074223.28</v>
      </c>
      <c r="CK41" s="21">
        <v>0</v>
      </c>
      <c r="CL41" s="21">
        <v>0</v>
      </c>
      <c r="CM41" s="22">
        <v>199704732.74000001</v>
      </c>
      <c r="CN41" s="21">
        <v>0</v>
      </c>
      <c r="CO41" s="21">
        <v>199704732.74000001</v>
      </c>
      <c r="CP41" s="22">
        <v>369490.54</v>
      </c>
      <c r="CQ41" s="21">
        <v>0</v>
      </c>
      <c r="CR41" s="21">
        <v>369490.54</v>
      </c>
      <c r="CS41" s="21">
        <v>149260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6693492071.0400133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14818444.099999947</v>
      </c>
      <c r="E42" s="21">
        <v>8126351.5599999735</v>
      </c>
      <c r="F42" s="21">
        <v>0</v>
      </c>
      <c r="G42" s="21">
        <v>6692092.539999974</v>
      </c>
      <c r="H42" s="21">
        <v>201.55</v>
      </c>
      <c r="I42" s="21">
        <v>72701536.460000113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24213022.490000267</v>
      </c>
      <c r="P42" s="21">
        <v>0</v>
      </c>
      <c r="Q42" s="21">
        <v>3068127.76</v>
      </c>
      <c r="R42" s="21">
        <v>0</v>
      </c>
      <c r="S42" s="21">
        <v>0</v>
      </c>
      <c r="T42" s="21">
        <v>1488268646.1146433</v>
      </c>
      <c r="U42" s="21">
        <v>45178600.770001017</v>
      </c>
      <c r="V42" s="21">
        <v>339670759.90028471</v>
      </c>
      <c r="W42" s="21">
        <v>1120269035.9699705</v>
      </c>
      <c r="X42" s="21">
        <v>0</v>
      </c>
      <c r="Y42" s="21">
        <v>763185.58</v>
      </c>
      <c r="Z42" s="21">
        <v>2733044.4399999902</v>
      </c>
      <c r="AA42" s="21">
        <v>0</v>
      </c>
      <c r="AB42" s="21">
        <v>0</v>
      </c>
      <c r="AC42" s="21">
        <v>1906258.7399999853</v>
      </c>
      <c r="AD42" s="21">
        <v>1853687.2499999974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63095.360000000008</v>
      </c>
      <c r="AQ42" s="21">
        <v>0</v>
      </c>
      <c r="AR42" s="21">
        <v>0</v>
      </c>
      <c r="AS42" s="21">
        <v>0</v>
      </c>
      <c r="AT42" s="21">
        <v>71979038.370000124</v>
      </c>
      <c r="AU42" s="21">
        <v>1215923.9900000039</v>
      </c>
      <c r="AV42" s="21">
        <v>1052417.5300000065</v>
      </c>
      <c r="AW42" s="21">
        <v>0</v>
      </c>
      <c r="AX42" s="21">
        <v>1046191.6000000059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34947904.789986923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96569956.170033127</v>
      </c>
      <c r="BO42" s="21">
        <v>0</v>
      </c>
      <c r="BP42" s="21">
        <v>1108986.2699999984</v>
      </c>
      <c r="BQ42" s="21">
        <v>0</v>
      </c>
      <c r="BR42" s="21">
        <v>18192.12</v>
      </c>
      <c r="BS42" s="21">
        <v>1197562.2100000002</v>
      </c>
      <c r="BT42" s="21">
        <v>0</v>
      </c>
      <c r="BU42" s="21">
        <v>0</v>
      </c>
      <c r="BV42" s="21">
        <v>0</v>
      </c>
      <c r="BW42" s="21">
        <v>0</v>
      </c>
      <c r="BX42" s="21">
        <v>-269.29000000000002</v>
      </c>
      <c r="BY42" s="21">
        <v>0</v>
      </c>
      <c r="BZ42" s="21">
        <v>0</v>
      </c>
      <c r="CA42" s="21">
        <v>995071.92000000016</v>
      </c>
      <c r="CB42" s="21">
        <v>143445921.41000038</v>
      </c>
      <c r="CC42" s="21">
        <v>0</v>
      </c>
      <c r="CD42" s="21">
        <v>7564043.3399999961</v>
      </c>
      <c r="CE42" s="21">
        <v>0</v>
      </c>
      <c r="CF42" s="21">
        <v>0</v>
      </c>
      <c r="CG42" s="21">
        <v>0</v>
      </c>
      <c r="CH42" s="21">
        <v>254754.74</v>
      </c>
      <c r="CI42" s="21">
        <v>0</v>
      </c>
      <c r="CJ42" s="22">
        <v>128247336.86000016</v>
      </c>
      <c r="CK42" s="21">
        <v>0</v>
      </c>
      <c r="CL42" s="21">
        <v>5453832</v>
      </c>
      <c r="CM42" s="22">
        <v>122793504.86000016</v>
      </c>
      <c r="CN42" s="21">
        <v>1877121.5600000019</v>
      </c>
      <c r="CO42" s="21">
        <v>120916383.30000016</v>
      </c>
      <c r="CP42" s="22">
        <v>0</v>
      </c>
      <c r="CQ42" s="21">
        <v>0</v>
      </c>
      <c r="CR42" s="21">
        <v>0</v>
      </c>
      <c r="CS42" s="21">
        <v>8753267.910000056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3613903946.4249196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-9815.0499999999993</v>
      </c>
      <c r="E43" s="21">
        <v>0</v>
      </c>
      <c r="F43" s="21">
        <v>-9815.0499999999993</v>
      </c>
      <c r="G43" s="21">
        <v>0</v>
      </c>
      <c r="H43" s="21">
        <v>0</v>
      </c>
      <c r="I43" s="21">
        <v>0</v>
      </c>
      <c r="J43" s="21">
        <v>0</v>
      </c>
      <c r="K43" s="21">
        <v>-1143973</v>
      </c>
      <c r="L43" s="21">
        <v>0</v>
      </c>
      <c r="M43" s="21">
        <v>0</v>
      </c>
      <c r="N43" s="21">
        <v>0</v>
      </c>
      <c r="O43" s="21">
        <v>-153964.91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-3901.2599999999998</v>
      </c>
      <c r="W43" s="21">
        <v>-139272.04</v>
      </c>
      <c r="X43" s="21">
        <v>0</v>
      </c>
      <c r="Y43" s="21">
        <v>0</v>
      </c>
      <c r="Z43" s="21">
        <v>-130248.35</v>
      </c>
      <c r="AA43" s="21">
        <v>0</v>
      </c>
      <c r="AB43" s="21">
        <v>0</v>
      </c>
      <c r="AC43" s="21">
        <v>-31.64</v>
      </c>
      <c r="AD43" s="21">
        <v>-54.97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-48183.09</v>
      </c>
      <c r="AU43" s="21">
        <v>-35.6</v>
      </c>
      <c r="AV43" s="21">
        <v>-3.56</v>
      </c>
      <c r="AW43" s="21">
        <v>0</v>
      </c>
      <c r="AX43" s="21">
        <v>-3.56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-530.87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-26.37</v>
      </c>
      <c r="BM43" s="21">
        <v>0</v>
      </c>
      <c r="BN43" s="21">
        <v>-102.16</v>
      </c>
      <c r="BO43" s="21">
        <v>0</v>
      </c>
      <c r="BP43" s="21">
        <v>-1157187.3899999999</v>
      </c>
      <c r="BQ43" s="21">
        <v>0</v>
      </c>
      <c r="BR43" s="21">
        <v>-161541.48000000001</v>
      </c>
      <c r="BS43" s="21">
        <v>-40.76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-2948916.06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494235.37</v>
      </c>
      <c r="E44" s="21">
        <v>45683.129999999976</v>
      </c>
      <c r="F44" s="21">
        <v>0</v>
      </c>
      <c r="G44" s="21">
        <v>448552.24000000005</v>
      </c>
      <c r="H44" s="21">
        <v>1500.75</v>
      </c>
      <c r="I44" s="21">
        <v>1647204.4600000011</v>
      </c>
      <c r="J44" s="21">
        <v>0</v>
      </c>
      <c r="K44" s="21">
        <v>952.5</v>
      </c>
      <c r="L44" s="21">
        <v>0</v>
      </c>
      <c r="M44" s="21">
        <v>0</v>
      </c>
      <c r="N44" s="21">
        <v>0</v>
      </c>
      <c r="O44" s="21">
        <v>4402339.4799999986</v>
      </c>
      <c r="P44" s="21">
        <v>0</v>
      </c>
      <c r="Q44" s="21">
        <v>258294.89</v>
      </c>
      <c r="R44" s="21">
        <v>0</v>
      </c>
      <c r="S44" s="21">
        <v>0</v>
      </c>
      <c r="T44" s="21">
        <v>0</v>
      </c>
      <c r="U44" s="21">
        <v>0</v>
      </c>
      <c r="V44" s="21">
        <v>3405082.2499999944</v>
      </c>
      <c r="W44" s="21">
        <v>15230176.860000279</v>
      </c>
      <c r="X44" s="21">
        <v>0</v>
      </c>
      <c r="Y44" s="21">
        <v>665375.49999999988</v>
      </c>
      <c r="Z44" s="21">
        <v>299040.85000000015</v>
      </c>
      <c r="AA44" s="21">
        <v>0</v>
      </c>
      <c r="AB44" s="21">
        <v>0</v>
      </c>
      <c r="AC44" s="21">
        <v>5904.5200000000041</v>
      </c>
      <c r="AD44" s="21">
        <v>8330.36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117700.20000000001</v>
      </c>
      <c r="AN44" s="21">
        <v>0</v>
      </c>
      <c r="AO44" s="21">
        <v>0</v>
      </c>
      <c r="AP44" s="21">
        <v>203.43999999999994</v>
      </c>
      <c r="AQ44" s="21">
        <v>0</v>
      </c>
      <c r="AR44" s="21">
        <v>0</v>
      </c>
      <c r="AS44" s="21">
        <v>0</v>
      </c>
      <c r="AT44" s="21">
        <v>4845507.0399999982</v>
      </c>
      <c r="AU44" s="21">
        <v>152538.03000000006</v>
      </c>
      <c r="AV44" s="21">
        <v>26347.059999999998</v>
      </c>
      <c r="AW44" s="21">
        <v>0</v>
      </c>
      <c r="AX44" s="21">
        <v>10845.930000000002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538133.63999999629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360.09</v>
      </c>
      <c r="BM44" s="21">
        <v>0</v>
      </c>
      <c r="BN44" s="21">
        <v>739274.41000000096</v>
      </c>
      <c r="BO44" s="21">
        <v>0</v>
      </c>
      <c r="BP44" s="21">
        <v>220475.13</v>
      </c>
      <c r="BQ44" s="21">
        <v>152126.26999999999</v>
      </c>
      <c r="BR44" s="21">
        <v>226607.88000000006</v>
      </c>
      <c r="BS44" s="21">
        <v>14031.720000000001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761390.42000000016</v>
      </c>
      <c r="CK44" s="21">
        <v>0</v>
      </c>
      <c r="CL44" s="21">
        <v>0</v>
      </c>
      <c r="CM44" s="22">
        <v>761390.42000000016</v>
      </c>
      <c r="CN44" s="21">
        <v>91103.2</v>
      </c>
      <c r="CO44" s="21">
        <v>670287.2200000002</v>
      </c>
      <c r="CP44" s="22">
        <v>0</v>
      </c>
      <c r="CQ44" s="21">
        <v>0</v>
      </c>
      <c r="CR44" s="21">
        <v>0</v>
      </c>
      <c r="CS44" s="21">
        <v>919092.37000000093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35143071.420000263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14334939.83</v>
      </c>
      <c r="E45" s="21">
        <v>14334939.83</v>
      </c>
      <c r="F45" s="21">
        <v>0</v>
      </c>
      <c r="G45" s="21">
        <v>0</v>
      </c>
      <c r="H45" s="21">
        <v>0</v>
      </c>
      <c r="I45" s="21">
        <v>303172260.81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12431565452.209999</v>
      </c>
      <c r="U45" s="21">
        <v>0</v>
      </c>
      <c r="V45" s="21">
        <v>239766300.19</v>
      </c>
      <c r="W45" s="21">
        <v>4374129806.0900002</v>
      </c>
      <c r="X45" s="21">
        <v>0</v>
      </c>
      <c r="Y45" s="21">
        <v>0</v>
      </c>
      <c r="Z45" s="21">
        <v>9547279.8460000008</v>
      </c>
      <c r="AA45" s="21">
        <v>0</v>
      </c>
      <c r="AB45" s="21">
        <v>0</v>
      </c>
      <c r="AC45" s="21">
        <v>125177.4</v>
      </c>
      <c r="AD45" s="21">
        <v>1970689.27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98094161.769999996</v>
      </c>
      <c r="AU45" s="21">
        <v>584836.81999999995</v>
      </c>
      <c r="AV45" s="21">
        <v>1750074.66</v>
      </c>
      <c r="AW45" s="21">
        <v>0</v>
      </c>
      <c r="AX45" s="21">
        <v>837602.1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654065133.29999995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584836.81999999995</v>
      </c>
      <c r="BM45" s="21">
        <v>0</v>
      </c>
      <c r="BN45" s="21">
        <v>652432977.72000003</v>
      </c>
      <c r="BO45" s="21">
        <v>0</v>
      </c>
      <c r="BP45" s="21">
        <v>71960.09</v>
      </c>
      <c r="BQ45" s="21">
        <v>0</v>
      </c>
      <c r="BR45" s="21">
        <v>0</v>
      </c>
      <c r="BS45" s="21">
        <v>11200.8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349101123.70000005</v>
      </c>
      <c r="CK45" s="21">
        <v>0</v>
      </c>
      <c r="CL45" s="21">
        <v>56430747.469999999</v>
      </c>
      <c r="CM45" s="22">
        <v>292670376.23000002</v>
      </c>
      <c r="CN45" s="21">
        <v>688852.44</v>
      </c>
      <c r="CO45" s="21">
        <v>291981523.79000002</v>
      </c>
      <c r="CP45" s="22">
        <v>0</v>
      </c>
      <c r="CQ45" s="21">
        <v>0</v>
      </c>
      <c r="CR45" s="21">
        <v>0</v>
      </c>
      <c r="CS45" s="21">
        <v>137446547.609</v>
      </c>
      <c r="CT45" s="21">
        <v>0</v>
      </c>
      <c r="CU45" s="21">
        <v>172650.81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19269765011.845001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-37874.379999999997</v>
      </c>
      <c r="E46" s="21">
        <v>-11999.58</v>
      </c>
      <c r="F46" s="21">
        <v>-25874.799999999999</v>
      </c>
      <c r="G46" s="21">
        <v>0</v>
      </c>
      <c r="H46" s="21">
        <v>0</v>
      </c>
      <c r="I46" s="21">
        <v>194.18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-374109.28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-569549.9</v>
      </c>
      <c r="W46" s="21">
        <v>-3505073.45</v>
      </c>
      <c r="X46" s="21">
        <v>0</v>
      </c>
      <c r="Y46" s="21">
        <v>-32958.03</v>
      </c>
      <c r="Z46" s="21">
        <v>-50343.29</v>
      </c>
      <c r="AA46" s="21">
        <v>-158.19</v>
      </c>
      <c r="AB46" s="21">
        <v>-1370.24</v>
      </c>
      <c r="AC46" s="21">
        <v>-8516.2099999999991</v>
      </c>
      <c r="AD46" s="21">
        <v>-18244.59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-781.6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-318903.84999999998</v>
      </c>
      <c r="AU46" s="21">
        <v>-5510.02</v>
      </c>
      <c r="AV46" s="21">
        <v>-15445.5</v>
      </c>
      <c r="AW46" s="21">
        <v>0</v>
      </c>
      <c r="AX46" s="21">
        <v>-5148.5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-23354.13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-59989.96</v>
      </c>
      <c r="BO46" s="21">
        <v>0</v>
      </c>
      <c r="BP46" s="21">
        <v>-4635.87</v>
      </c>
      <c r="BQ46" s="21">
        <v>0</v>
      </c>
      <c r="BR46" s="21">
        <v>-1030721.68</v>
      </c>
      <c r="BS46" s="21">
        <v>-53254.96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-51522.69</v>
      </c>
      <c r="CC46" s="21">
        <v>0</v>
      </c>
      <c r="CD46" s="21">
        <v>-565.19000000000005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-1372168.5100000019</v>
      </c>
      <c r="CK46" s="21">
        <v>-31303.17</v>
      </c>
      <c r="CL46" s="21">
        <v>0</v>
      </c>
      <c r="CM46" s="22">
        <v>-1095062.340000001</v>
      </c>
      <c r="CN46" s="21">
        <v>-12278.0000000009</v>
      </c>
      <c r="CO46" s="21">
        <v>-1082784.3400000001</v>
      </c>
      <c r="CP46" s="22">
        <v>-245803.00000000099</v>
      </c>
      <c r="CQ46" s="21">
        <v>0</v>
      </c>
      <c r="CR46" s="21">
        <v>-245803.00000000099</v>
      </c>
      <c r="CS46" s="21">
        <v>-508.98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-7540514.820000004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187274.69999999955</v>
      </c>
      <c r="E47" s="21">
        <v>0</v>
      </c>
      <c r="F47" s="21">
        <v>142113.34999999977</v>
      </c>
      <c r="G47" s="21">
        <v>45161.349999999773</v>
      </c>
      <c r="H47" s="21">
        <v>0</v>
      </c>
      <c r="I47" s="21">
        <v>7931360.4900000002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3826135078.4796786</v>
      </c>
      <c r="U47" s="21">
        <v>0</v>
      </c>
      <c r="V47" s="21">
        <v>6855604.2700000675</v>
      </c>
      <c r="W47" s="21">
        <v>9455535.7399999984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22024.890000000003</v>
      </c>
      <c r="AD47" s="21">
        <v>25668.959999999995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454279.1100000001</v>
      </c>
      <c r="AU47" s="21">
        <v>141045.34</v>
      </c>
      <c r="AV47" s="21">
        <v>95.750000000000028</v>
      </c>
      <c r="AW47" s="21">
        <v>0</v>
      </c>
      <c r="AX47" s="21">
        <v>8398.6200000000026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9115006.7600000035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60394614.689997777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189884.8899999999</v>
      </c>
      <c r="CJ47" s="22">
        <v>-82097.499672050413</v>
      </c>
      <c r="CK47" s="21">
        <v>0</v>
      </c>
      <c r="CL47" s="21">
        <v>391577.87032794952</v>
      </c>
      <c r="CM47" s="22">
        <v>0</v>
      </c>
      <c r="CN47" s="21">
        <v>0</v>
      </c>
      <c r="CO47" s="21">
        <v>0</v>
      </c>
      <c r="CP47" s="22">
        <v>-473675.36999999994</v>
      </c>
      <c r="CQ47" s="21">
        <v>0</v>
      </c>
      <c r="CR47" s="21">
        <v>-473675.36999999994</v>
      </c>
      <c r="CS47" s="21">
        <v>51009250.069995947</v>
      </c>
      <c r="CT47" s="21">
        <v>3681710.1699995771</v>
      </c>
      <c r="CU47" s="21">
        <v>39317.57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3975564053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2703.14</v>
      </c>
      <c r="W48" s="21">
        <v>25687.63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71.09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10.01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27695.66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56167.53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1580615.8399999999</v>
      </c>
      <c r="E49" s="21">
        <v>40447.919999999998</v>
      </c>
      <c r="F49" s="21">
        <v>1540167.92</v>
      </c>
      <c r="G49" s="21">
        <v>0</v>
      </c>
      <c r="H49" s="21">
        <v>0</v>
      </c>
      <c r="I49" s="21">
        <v>58633375.670000002</v>
      </c>
      <c r="J49" s="21">
        <v>0</v>
      </c>
      <c r="K49" s="21">
        <v>25190517.010000002</v>
      </c>
      <c r="L49" s="21">
        <v>0</v>
      </c>
      <c r="M49" s="21">
        <v>0</v>
      </c>
      <c r="N49" s="21">
        <v>0</v>
      </c>
      <c r="O49" s="21">
        <v>1290140.5900000001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14792669.140000001</v>
      </c>
      <c r="X49" s="21">
        <v>0</v>
      </c>
      <c r="Y49" s="21">
        <v>960029.34</v>
      </c>
      <c r="Z49" s="21">
        <v>4026960.82</v>
      </c>
      <c r="AA49" s="21">
        <v>0</v>
      </c>
      <c r="AB49" s="21">
        <v>0</v>
      </c>
      <c r="AC49" s="21">
        <v>42186.33</v>
      </c>
      <c r="AD49" s="21">
        <v>28208.720000000001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53876611.109999999</v>
      </c>
      <c r="AN49" s="21">
        <v>0</v>
      </c>
      <c r="AO49" s="21">
        <v>0</v>
      </c>
      <c r="AP49" s="21">
        <v>3406.17</v>
      </c>
      <c r="AQ49" s="21">
        <v>0</v>
      </c>
      <c r="AR49" s="21">
        <v>0</v>
      </c>
      <c r="AS49" s="21">
        <v>0</v>
      </c>
      <c r="AT49" s="21">
        <v>624319.93000000005</v>
      </c>
      <c r="AU49" s="21">
        <v>3454.7</v>
      </c>
      <c r="AV49" s="21">
        <v>3454.7</v>
      </c>
      <c r="AW49" s="21">
        <v>0</v>
      </c>
      <c r="AX49" s="21">
        <v>1493.68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1698533.18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5494883.6500000004</v>
      </c>
      <c r="BN49" s="21">
        <v>323032.46000000002</v>
      </c>
      <c r="BO49" s="21">
        <v>0</v>
      </c>
      <c r="BP49" s="21">
        <v>4471.21</v>
      </c>
      <c r="BQ49" s="21">
        <v>0</v>
      </c>
      <c r="BR49" s="21">
        <v>0</v>
      </c>
      <c r="BS49" s="21">
        <v>801635.03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160682.21</v>
      </c>
      <c r="CF49" s="21">
        <v>0</v>
      </c>
      <c r="CG49" s="21">
        <v>0</v>
      </c>
      <c r="CH49" s="21">
        <v>0</v>
      </c>
      <c r="CI49" s="21">
        <v>0</v>
      </c>
      <c r="CJ49" s="22">
        <v>283000</v>
      </c>
      <c r="CK49" s="21">
        <v>0</v>
      </c>
      <c r="CL49" s="21">
        <v>0</v>
      </c>
      <c r="CM49" s="22">
        <v>283000</v>
      </c>
      <c r="CN49" s="21">
        <v>283000</v>
      </c>
      <c r="CO49" s="21">
        <v>0</v>
      </c>
      <c r="CP49" s="22">
        <v>0</v>
      </c>
      <c r="CQ49" s="21">
        <v>0</v>
      </c>
      <c r="CR49" s="21">
        <v>0</v>
      </c>
      <c r="CS49" s="21">
        <v>92443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169916124.49000001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25440.63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35308051.810000002</v>
      </c>
      <c r="BE50" s="21">
        <v>13306304.039999999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80300510.629999995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395103375.32000005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165088431.34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689132113.7700001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10452900511.249203</v>
      </c>
      <c r="CK53" s="21">
        <v>303399</v>
      </c>
      <c r="CL53" s="21">
        <v>1532386.6099999999</v>
      </c>
      <c r="CM53" s="22">
        <v>4016583484.5280476</v>
      </c>
      <c r="CN53" s="21">
        <v>229220262.82387283</v>
      </c>
      <c r="CO53" s="21">
        <v>3787363221.7041745</v>
      </c>
      <c r="CP53" s="22">
        <v>6434481241.1111555</v>
      </c>
      <c r="CQ53" s="21">
        <v>1090166620.2299993</v>
      </c>
      <c r="CR53" s="21">
        <v>5344314620.881156</v>
      </c>
      <c r="CS53" s="21">
        <v>4427358.9000000004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10457327870.149208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181205568.56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181205568.56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7627251.1800000388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448433787.19999999</v>
      </c>
      <c r="CK55" s="21">
        <v>156367.01</v>
      </c>
      <c r="CL55" s="21">
        <v>65200579.780000001</v>
      </c>
      <c r="CM55" s="22">
        <v>84134453.090000004</v>
      </c>
      <c r="CN55" s="21">
        <v>1766611.72</v>
      </c>
      <c r="CO55" s="21">
        <v>82367841.370000005</v>
      </c>
      <c r="CP55" s="22">
        <v>298942387.31999999</v>
      </c>
      <c r="CQ55" s="21">
        <v>55572914.57</v>
      </c>
      <c r="CR55" s="21">
        <v>243369472.75</v>
      </c>
      <c r="CS55" s="21">
        <v>226364153.97000003</v>
      </c>
      <c r="CT55" s="21">
        <v>0</v>
      </c>
      <c r="CU55" s="21">
        <v>0</v>
      </c>
      <c r="CV55" s="21">
        <v>0</v>
      </c>
      <c r="CW55" s="21">
        <v>63353.839999999829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682488546.19000041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1820042.4999999995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49830356.230000004</v>
      </c>
      <c r="CK56" s="21">
        <v>0</v>
      </c>
      <c r="CL56" s="21">
        <v>0</v>
      </c>
      <c r="CM56" s="22">
        <v>49830356.230000004</v>
      </c>
      <c r="CN56" s="21">
        <v>0</v>
      </c>
      <c r="CO56" s="21">
        <v>49830356.230000004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211631544.11992252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263281942.84992248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102980543.67000002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102980543.67000002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6710097083.79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6710097083.79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139229.91999999998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567056096.77999318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567195326.69999313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2341.8000000000002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2129192181.2799978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2129194523.0799978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-8383.6700000000037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11127958.709999993</v>
      </c>
      <c r="CW62" s="21">
        <v>4337449462.6599998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4348569037.6999998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36726212.4799999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36726212.4799999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271630.20000000217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3358450143.6815886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3358721773.8815885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11902062.640000001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204695597.87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216597660.50999999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1766392.13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13302595.34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15068987.469999999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1075.0900000000001</v>
      </c>
      <c r="BE67" s="21">
        <v>933334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2489.7600000000002</v>
      </c>
      <c r="CK67" s="21">
        <v>0</v>
      </c>
      <c r="CL67" s="21">
        <v>0</v>
      </c>
      <c r="CM67" s="22">
        <v>2489.7600000000002</v>
      </c>
      <c r="CN67" s="21">
        <v>0</v>
      </c>
      <c r="CO67" s="21">
        <v>2489.7600000000002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33984736.549999997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34921635.399999999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28528143.808373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5503</v>
      </c>
      <c r="CK68" s="21">
        <v>0</v>
      </c>
      <c r="CL68" s="21">
        <v>0</v>
      </c>
      <c r="CM68" s="22">
        <v>5503</v>
      </c>
      <c r="CN68" s="21">
        <v>0</v>
      </c>
      <c r="CO68" s="21">
        <v>5503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605204038.44216394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633737685.25053692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9659255.589999998</v>
      </c>
      <c r="CK69" s="21">
        <v>0</v>
      </c>
      <c r="CL69" s="21">
        <v>0</v>
      </c>
      <c r="CM69" s="22">
        <v>9659255.589999998</v>
      </c>
      <c r="CN69" s="21">
        <v>171167.5</v>
      </c>
      <c r="CO69" s="21">
        <v>9488088.089999998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37981030.099999994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47640285.689999998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1480402.72999999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56408363.320000038</v>
      </c>
      <c r="CK70" s="21">
        <v>0</v>
      </c>
      <c r="CL70" s="21">
        <v>36.38999999999578</v>
      </c>
      <c r="CM70" s="22">
        <v>53397739.720000036</v>
      </c>
      <c r="CN70" s="21">
        <v>202756.9</v>
      </c>
      <c r="CO70" s="21">
        <v>53194982.820000038</v>
      </c>
      <c r="CP70" s="22">
        <v>3010587.209999999</v>
      </c>
      <c r="CQ70" s="21">
        <v>1300246.5699999998</v>
      </c>
      <c r="CR70" s="21">
        <v>1710340.6399999994</v>
      </c>
      <c r="CS70" s="21">
        <v>26383.629999999997</v>
      </c>
      <c r="CT70" s="21">
        <v>0</v>
      </c>
      <c r="CU70" s="21">
        <v>0</v>
      </c>
      <c r="CV70" s="21">
        <v>0</v>
      </c>
      <c r="CW70" s="21">
        <v>29992469.109999899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87907618.789999947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60030324.979954004</v>
      </c>
      <c r="BE71" s="21">
        <v>31690576.949999996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7008525.7500000019</v>
      </c>
      <c r="CK71" s="21">
        <v>0</v>
      </c>
      <c r="CL71" s="21">
        <v>0</v>
      </c>
      <c r="CM71" s="22">
        <v>7008525.7500000019</v>
      </c>
      <c r="CN71" s="21">
        <v>756634.09000000008</v>
      </c>
      <c r="CO71" s="21">
        <v>6251891.660000002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17526866.16237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116256293.84232399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1230581.67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2046961836.0499985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2048192417.7199986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29420331670.073429</v>
      </c>
      <c r="E73" s="56">
        <v>7159608887.1705637</v>
      </c>
      <c r="F73" s="56">
        <v>11921805458.197966</v>
      </c>
      <c r="G73" s="56">
        <v>10338917324.704901</v>
      </c>
      <c r="H73" s="56">
        <v>779834530.46640611</v>
      </c>
      <c r="I73" s="56">
        <v>10683013491.613333</v>
      </c>
      <c r="J73" s="56">
        <v>140310025.1699999</v>
      </c>
      <c r="K73" s="56">
        <v>167666512.43999997</v>
      </c>
      <c r="L73" s="56">
        <v>63534638.339999981</v>
      </c>
      <c r="M73" s="56">
        <v>9335619.0199999996</v>
      </c>
      <c r="N73" s="56">
        <v>35768450.189999998</v>
      </c>
      <c r="O73" s="56">
        <v>5507732111.0113134</v>
      </c>
      <c r="P73" s="56">
        <v>636903.49</v>
      </c>
      <c r="Q73" s="56">
        <v>2668610173.2923059</v>
      </c>
      <c r="R73" s="56">
        <v>0</v>
      </c>
      <c r="S73" s="56">
        <v>0</v>
      </c>
      <c r="T73" s="56">
        <v>167186925645.95041</v>
      </c>
      <c r="U73" s="56">
        <v>1858927921.7670004</v>
      </c>
      <c r="V73" s="56">
        <v>12945571996.329865</v>
      </c>
      <c r="W73" s="56">
        <v>88583163992.334717</v>
      </c>
      <c r="X73" s="56">
        <v>140831298.91034919</v>
      </c>
      <c r="Y73" s="56">
        <v>1788934354.5452852</v>
      </c>
      <c r="Z73" s="56">
        <v>1739945225.429213</v>
      </c>
      <c r="AA73" s="56">
        <v>1228849.2799999998</v>
      </c>
      <c r="AB73" s="56">
        <v>1429.76</v>
      </c>
      <c r="AC73" s="56">
        <v>217069884.01759174</v>
      </c>
      <c r="AD73" s="56">
        <v>514421721.1803714</v>
      </c>
      <c r="AE73" s="56">
        <v>20899609.079999998</v>
      </c>
      <c r="AF73" s="56">
        <v>288891609.68048573</v>
      </c>
      <c r="AG73" s="56">
        <v>210737243.88419822</v>
      </c>
      <c r="AH73" s="56">
        <v>201269809.8270449</v>
      </c>
      <c r="AI73" s="56">
        <v>33612064.909999996</v>
      </c>
      <c r="AJ73" s="56">
        <v>180333445.34000003</v>
      </c>
      <c r="AK73" s="56">
        <v>42769721.133658491</v>
      </c>
      <c r="AL73" s="56">
        <v>0</v>
      </c>
      <c r="AM73" s="56">
        <v>1001234220.9807769</v>
      </c>
      <c r="AN73" s="56">
        <v>26494966.052300002</v>
      </c>
      <c r="AO73" s="56">
        <v>144800365.85866699</v>
      </c>
      <c r="AP73" s="56">
        <v>62648256.947303191</v>
      </c>
      <c r="AQ73" s="56">
        <v>0</v>
      </c>
      <c r="AR73" s="56">
        <v>0</v>
      </c>
      <c r="AS73" s="56">
        <v>0</v>
      </c>
      <c r="AT73" s="56">
        <v>11916986970.84704</v>
      </c>
      <c r="AU73" s="56">
        <v>410523025.52406406</v>
      </c>
      <c r="AV73" s="56">
        <v>160546263.25570798</v>
      </c>
      <c r="AW73" s="56">
        <v>0</v>
      </c>
      <c r="AX73" s="56">
        <v>100004913.26862708</v>
      </c>
      <c r="AY73" s="56">
        <v>0</v>
      </c>
      <c r="AZ73" s="56">
        <v>0</v>
      </c>
      <c r="BA73" s="56">
        <v>0</v>
      </c>
      <c r="BB73" s="56">
        <v>47665.49</v>
      </c>
      <c r="BC73" s="56">
        <v>0</v>
      </c>
      <c r="BD73" s="56">
        <v>4076417554.7328091</v>
      </c>
      <c r="BE73" s="56">
        <v>39787360.429523818</v>
      </c>
      <c r="BF73" s="56">
        <v>0</v>
      </c>
      <c r="BG73" s="56">
        <v>0</v>
      </c>
      <c r="BH73" s="56">
        <v>3072315.709999999</v>
      </c>
      <c r="BI73" s="56">
        <v>247348509.17775804</v>
      </c>
      <c r="BJ73" s="56">
        <v>19748051.677657995</v>
      </c>
      <c r="BK73" s="56">
        <v>948242.979999998</v>
      </c>
      <c r="BL73" s="56">
        <v>3644612.6918539978</v>
      </c>
      <c r="BM73" s="56">
        <v>262736507.29152849</v>
      </c>
      <c r="BN73" s="56">
        <v>3489203739.7907419</v>
      </c>
      <c r="BO73" s="56">
        <v>0</v>
      </c>
      <c r="BP73" s="56">
        <v>5877761459.6492414</v>
      </c>
      <c r="BQ73" s="56">
        <v>632246304.75809336</v>
      </c>
      <c r="BR73" s="56">
        <v>3055796018.5251904</v>
      </c>
      <c r="BS73" s="56">
        <v>2816306677.8357816</v>
      </c>
      <c r="BT73" s="56">
        <v>0</v>
      </c>
      <c r="BU73" s="56">
        <v>0</v>
      </c>
      <c r="BV73" s="56">
        <v>650265004.31959307</v>
      </c>
      <c r="BW73" s="56">
        <v>0</v>
      </c>
      <c r="BX73" s="56">
        <v>1971317.0000000047</v>
      </c>
      <c r="BY73" s="56">
        <v>0</v>
      </c>
      <c r="BZ73" s="56">
        <v>0</v>
      </c>
      <c r="CA73" s="56">
        <v>106359447.97000009</v>
      </c>
      <c r="CB73" s="56">
        <v>8730299997.9400024</v>
      </c>
      <c r="CC73" s="56">
        <v>59771930.910000004</v>
      </c>
      <c r="CD73" s="56">
        <v>530986749.67999893</v>
      </c>
      <c r="CE73" s="56">
        <v>5133788.2099999906</v>
      </c>
      <c r="CF73" s="56">
        <v>0</v>
      </c>
      <c r="CG73" s="56">
        <v>60320968.150000013</v>
      </c>
      <c r="CH73" s="56">
        <v>16401200.689999761</v>
      </c>
      <c r="CI73" s="56">
        <v>327416069.85000002</v>
      </c>
      <c r="CJ73" s="56">
        <v>90712255824.789886</v>
      </c>
      <c r="CK73" s="56">
        <v>75480495.984234795</v>
      </c>
      <c r="CL73" s="56">
        <v>224247937.56032789</v>
      </c>
      <c r="CM73" s="56">
        <v>41376886766.457939</v>
      </c>
      <c r="CN73" s="56">
        <v>5371644988.9047031</v>
      </c>
      <c r="CO73" s="56">
        <v>36005241777.553246</v>
      </c>
      <c r="CP73" s="56">
        <v>49035640624.787376</v>
      </c>
      <c r="CQ73" s="56">
        <v>16507587826.305656</v>
      </c>
      <c r="CR73" s="56">
        <v>32528052798.481731</v>
      </c>
      <c r="CS73" s="56">
        <v>1202455086.7017791</v>
      </c>
      <c r="CT73" s="56">
        <v>2090791326.9100015</v>
      </c>
      <c r="CU73" s="56">
        <v>652292.47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464275694957.53284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114791094.97832704</v>
      </c>
      <c r="BE74" s="56">
        <v>32623910.949999996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571348280.85000002</v>
      </c>
      <c r="CK74" s="56">
        <v>156367.01</v>
      </c>
      <c r="CL74" s="56">
        <v>65200616.170000002</v>
      </c>
      <c r="CM74" s="56">
        <v>204038323.14000005</v>
      </c>
      <c r="CN74" s="56">
        <v>2897170.21</v>
      </c>
      <c r="CO74" s="56">
        <v>201141152.93000004</v>
      </c>
      <c r="CP74" s="56">
        <v>301952974.52999997</v>
      </c>
      <c r="CQ74" s="56">
        <v>56873161.140000001</v>
      </c>
      <c r="CR74" s="56">
        <v>245079813.38999999</v>
      </c>
      <c r="CS74" s="56">
        <v>226390537.60000002</v>
      </c>
      <c r="CT74" s="56">
        <v>0</v>
      </c>
      <c r="CU74" s="56">
        <v>0</v>
      </c>
      <c r="CV74" s="56">
        <v>11127958.709999993</v>
      </c>
      <c r="CW74" s="56">
        <v>20624501360.486031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21580783143.57436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29420331670.073429</v>
      </c>
      <c r="E75" s="56">
        <v>7159608887.1705637</v>
      </c>
      <c r="F75" s="56">
        <v>11921805458.197966</v>
      </c>
      <c r="G75" s="56">
        <v>10338917324.704901</v>
      </c>
      <c r="H75" s="56">
        <v>779834530.46640611</v>
      </c>
      <c r="I75" s="56">
        <v>10683013491.613333</v>
      </c>
      <c r="J75" s="56">
        <v>140310025.1699999</v>
      </c>
      <c r="K75" s="56">
        <v>167666512.43999997</v>
      </c>
      <c r="L75" s="56">
        <v>63534638.339999981</v>
      </c>
      <c r="M75" s="56">
        <v>9335619.0199999996</v>
      </c>
      <c r="N75" s="56">
        <v>35768450.189999998</v>
      </c>
      <c r="O75" s="56">
        <v>5507732111.0113134</v>
      </c>
      <c r="P75" s="56">
        <v>636903.49</v>
      </c>
      <c r="Q75" s="56">
        <v>2668610173.2923059</v>
      </c>
      <c r="R75" s="56">
        <v>0</v>
      </c>
      <c r="S75" s="56">
        <v>0</v>
      </c>
      <c r="T75" s="56">
        <v>167186925645.95041</v>
      </c>
      <c r="U75" s="56">
        <v>1858927921.7670004</v>
      </c>
      <c r="V75" s="56">
        <v>12945571996.329865</v>
      </c>
      <c r="W75" s="56">
        <v>88583163992.334717</v>
      </c>
      <c r="X75" s="56">
        <v>140831298.91034919</v>
      </c>
      <c r="Y75" s="56">
        <v>1788934354.5452852</v>
      </c>
      <c r="Z75" s="56">
        <v>1739945225.429213</v>
      </c>
      <c r="AA75" s="56">
        <v>1228849.2799999998</v>
      </c>
      <c r="AB75" s="56">
        <v>1429.76</v>
      </c>
      <c r="AC75" s="56">
        <v>217069884.01759174</v>
      </c>
      <c r="AD75" s="56">
        <v>514421721.1803714</v>
      </c>
      <c r="AE75" s="56">
        <v>20899609.079999998</v>
      </c>
      <c r="AF75" s="56">
        <v>288891609.68048573</v>
      </c>
      <c r="AG75" s="56">
        <v>210737243.88419822</v>
      </c>
      <c r="AH75" s="56">
        <v>201269809.8270449</v>
      </c>
      <c r="AI75" s="56">
        <v>33612064.909999996</v>
      </c>
      <c r="AJ75" s="56">
        <v>180333445.34000003</v>
      </c>
      <c r="AK75" s="56">
        <v>42769721.133658491</v>
      </c>
      <c r="AL75" s="56">
        <v>0</v>
      </c>
      <c r="AM75" s="56">
        <v>1001234220.9807769</v>
      </c>
      <c r="AN75" s="56">
        <v>26494966.052300002</v>
      </c>
      <c r="AO75" s="56">
        <v>144800365.85866699</v>
      </c>
      <c r="AP75" s="56">
        <v>62648256.947303191</v>
      </c>
      <c r="AQ75" s="56">
        <v>0</v>
      </c>
      <c r="AR75" s="56">
        <v>0</v>
      </c>
      <c r="AS75" s="56">
        <v>0</v>
      </c>
      <c r="AT75" s="56">
        <v>11916986970.84704</v>
      </c>
      <c r="AU75" s="56">
        <v>410523025.52406406</v>
      </c>
      <c r="AV75" s="56">
        <v>160546263.25570798</v>
      </c>
      <c r="AW75" s="56">
        <v>0</v>
      </c>
      <c r="AX75" s="56">
        <v>100004913.26862708</v>
      </c>
      <c r="AY75" s="56">
        <v>0</v>
      </c>
      <c r="AZ75" s="56">
        <v>0</v>
      </c>
      <c r="BA75" s="56">
        <v>0</v>
      </c>
      <c r="BB75" s="56">
        <v>47665.49</v>
      </c>
      <c r="BC75" s="56">
        <v>0</v>
      </c>
      <c r="BD75" s="56">
        <v>4191208649.7111359</v>
      </c>
      <c r="BE75" s="56">
        <v>72411271.379523814</v>
      </c>
      <c r="BF75" s="56">
        <v>0</v>
      </c>
      <c r="BG75" s="56">
        <v>0</v>
      </c>
      <c r="BH75" s="56">
        <v>3072315.709999999</v>
      </c>
      <c r="BI75" s="56">
        <v>247348509.17775804</v>
      </c>
      <c r="BJ75" s="56">
        <v>19748051.677657995</v>
      </c>
      <c r="BK75" s="56">
        <v>948242.979999998</v>
      </c>
      <c r="BL75" s="56">
        <v>3644612.6918539978</v>
      </c>
      <c r="BM75" s="56">
        <v>262736507.29152849</v>
      </c>
      <c r="BN75" s="56">
        <v>3489203739.7907419</v>
      </c>
      <c r="BO75" s="56">
        <v>0</v>
      </c>
      <c r="BP75" s="56">
        <v>5877761459.6492414</v>
      </c>
      <c r="BQ75" s="56">
        <v>632246304.75809336</v>
      </c>
      <c r="BR75" s="56">
        <v>3055796018.5251904</v>
      </c>
      <c r="BS75" s="56">
        <v>2816306677.8357816</v>
      </c>
      <c r="BT75" s="56">
        <v>0</v>
      </c>
      <c r="BU75" s="56">
        <v>0</v>
      </c>
      <c r="BV75" s="56">
        <v>650265004.31959307</v>
      </c>
      <c r="BW75" s="56">
        <v>0</v>
      </c>
      <c r="BX75" s="56">
        <v>1971317.0000000047</v>
      </c>
      <c r="BY75" s="56">
        <v>0</v>
      </c>
      <c r="BZ75" s="56">
        <v>0</v>
      </c>
      <c r="CA75" s="56">
        <v>106359447.97000009</v>
      </c>
      <c r="CB75" s="56">
        <v>8730299997.9400024</v>
      </c>
      <c r="CC75" s="56">
        <v>59771930.910000004</v>
      </c>
      <c r="CD75" s="56">
        <v>530986749.67999893</v>
      </c>
      <c r="CE75" s="56">
        <v>5133788.2099999906</v>
      </c>
      <c r="CF75" s="56">
        <v>0</v>
      </c>
      <c r="CG75" s="56">
        <v>60320968.150000013</v>
      </c>
      <c r="CH75" s="56">
        <v>16401200.689999761</v>
      </c>
      <c r="CI75" s="56">
        <v>327416069.85000002</v>
      </c>
      <c r="CJ75" s="56">
        <v>91283604105.639893</v>
      </c>
      <c r="CK75" s="56">
        <v>75636862.9942348</v>
      </c>
      <c r="CL75" s="56">
        <v>289448553.7303279</v>
      </c>
      <c r="CM75" s="56">
        <v>41580925089.597939</v>
      </c>
      <c r="CN75" s="56">
        <v>5374542159.1147032</v>
      </c>
      <c r="CO75" s="56">
        <v>36206382930.483246</v>
      </c>
      <c r="CP75" s="56">
        <v>49337593599.317375</v>
      </c>
      <c r="CQ75" s="56">
        <v>16564460987.445656</v>
      </c>
      <c r="CR75" s="56">
        <v>32773132611.871731</v>
      </c>
      <c r="CS75" s="56">
        <v>1428845624.3017793</v>
      </c>
      <c r="CT75" s="56">
        <v>2090791326.9100015</v>
      </c>
      <c r="CU75" s="56">
        <v>652292.47</v>
      </c>
      <c r="CV75" s="56">
        <v>11127958.709999993</v>
      </c>
      <c r="CW75" s="56">
        <v>20624501360.486031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485856478101.10718</v>
      </c>
    </row>
    <row r="116" spans="3:3" x14ac:dyDescent="0.25">
      <c r="C116" s="3"/>
    </row>
    <row r="135" spans="1:3" x14ac:dyDescent="0.25">
      <c r="C135" s="3"/>
    </row>
    <row r="136" spans="1:3" x14ac:dyDescent="0.25">
      <c r="C136" s="3"/>
    </row>
    <row r="137" spans="1:3" x14ac:dyDescent="0.25">
      <c r="A137" s="3"/>
      <c r="B137" s="3"/>
      <c r="C137" s="3"/>
    </row>
    <row r="138" spans="1:3" x14ac:dyDescent="0.25">
      <c r="A138" s="3"/>
      <c r="B138" s="3"/>
      <c r="C138" s="3"/>
    </row>
    <row r="139" spans="1:3" x14ac:dyDescent="0.25">
      <c r="A139" s="3"/>
      <c r="B139" s="3"/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</sheetData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77CE4-6E77-4C30-8F60-D4783F728104}">
  <dimension ref="A1:DM141"/>
  <sheetViews>
    <sheetView showGridLines="0" zoomScale="80" zoomScaleNormal="80" workbookViewId="0">
      <pane xSplit="3" ySplit="6" topLeftCell="D7" activePane="bottomRight" state="frozen"/>
      <selection activeCell="DB53" sqref="DB53"/>
      <selection pane="topRight" activeCell="DB53" sqref="DB53"/>
      <selection pane="bottomLeft" activeCell="DB53" sqref="DB5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10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0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1205235127.6000011</v>
      </c>
      <c r="E8" s="21">
        <v>700497936.32000101</v>
      </c>
      <c r="F8" s="21">
        <v>365429880.24000001</v>
      </c>
      <c r="G8" s="21">
        <v>139307311.03999999</v>
      </c>
      <c r="H8" s="21">
        <v>39823407.369999997</v>
      </c>
      <c r="I8" s="21">
        <v>272398496.45999998</v>
      </c>
      <c r="J8" s="21">
        <v>16938267.859999999</v>
      </c>
      <c r="K8" s="21">
        <v>0</v>
      </c>
      <c r="L8" s="21">
        <v>0</v>
      </c>
      <c r="M8" s="21">
        <v>0</v>
      </c>
      <c r="N8" s="21">
        <v>186978.09</v>
      </c>
      <c r="O8" s="21">
        <v>6042693.1799999997</v>
      </c>
      <c r="P8" s="21">
        <v>0</v>
      </c>
      <c r="Q8" s="21">
        <v>33321687</v>
      </c>
      <c r="R8" s="21">
        <v>0</v>
      </c>
      <c r="S8" s="21">
        <v>0</v>
      </c>
      <c r="T8" s="21">
        <v>71388673.670000002</v>
      </c>
      <c r="U8" s="21">
        <v>0</v>
      </c>
      <c r="V8" s="21">
        <v>52544797.479999997</v>
      </c>
      <c r="W8" s="21">
        <v>225251169.09999999</v>
      </c>
      <c r="X8" s="21">
        <v>1000</v>
      </c>
      <c r="Y8" s="21">
        <v>6541488.9100000001</v>
      </c>
      <c r="Z8" s="21">
        <v>24869306.129999999</v>
      </c>
      <c r="AA8" s="21">
        <v>6024.76</v>
      </c>
      <c r="AB8" s="21">
        <v>0</v>
      </c>
      <c r="AC8" s="21">
        <v>45751911.759999998</v>
      </c>
      <c r="AD8" s="21">
        <v>345160576.54000002</v>
      </c>
      <c r="AE8" s="21">
        <v>0</v>
      </c>
      <c r="AF8" s="21">
        <v>433429.58</v>
      </c>
      <c r="AG8" s="21">
        <v>19162419.5</v>
      </c>
      <c r="AH8" s="21">
        <v>19704137.100000001</v>
      </c>
      <c r="AI8" s="21">
        <v>0</v>
      </c>
      <c r="AJ8" s="21">
        <v>18444</v>
      </c>
      <c r="AK8" s="21">
        <v>29127.8</v>
      </c>
      <c r="AL8" s="21">
        <v>0</v>
      </c>
      <c r="AM8" s="21">
        <v>20498888.239999998</v>
      </c>
      <c r="AN8" s="21">
        <v>0</v>
      </c>
      <c r="AO8" s="21">
        <v>0</v>
      </c>
      <c r="AP8" s="21">
        <v>933949.81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325740368.94999999</v>
      </c>
      <c r="BC8" s="21">
        <v>0</v>
      </c>
      <c r="BD8" s="21">
        <v>27017960.620000001</v>
      </c>
      <c r="BE8" s="21">
        <v>0</v>
      </c>
      <c r="BF8" s="21">
        <v>0</v>
      </c>
      <c r="BG8" s="21">
        <v>0</v>
      </c>
      <c r="BH8" s="21">
        <v>0</v>
      </c>
      <c r="BI8" s="21">
        <v>12797933.68</v>
      </c>
      <c r="BJ8" s="21">
        <v>0</v>
      </c>
      <c r="BK8" s="21">
        <v>0</v>
      </c>
      <c r="BL8" s="21">
        <v>0</v>
      </c>
      <c r="BM8" s="21">
        <v>3816124.39</v>
      </c>
      <c r="BN8" s="21">
        <v>5107641.32</v>
      </c>
      <c r="BO8" s="21">
        <v>0</v>
      </c>
      <c r="BP8" s="21">
        <v>51574222.439999998</v>
      </c>
      <c r="BQ8" s="21">
        <v>1584186.45</v>
      </c>
      <c r="BR8" s="21">
        <v>185147657.47999951</v>
      </c>
      <c r="BS8" s="21">
        <v>77552673.75</v>
      </c>
      <c r="BT8" s="21">
        <v>0</v>
      </c>
      <c r="BU8" s="21">
        <v>0</v>
      </c>
      <c r="BV8" s="21">
        <v>3440126.35</v>
      </c>
      <c r="BW8" s="21">
        <v>0</v>
      </c>
      <c r="BX8" s="21">
        <v>0</v>
      </c>
      <c r="BY8" s="21">
        <v>0</v>
      </c>
      <c r="BZ8" s="21">
        <v>0</v>
      </c>
      <c r="CA8" s="21">
        <v>434899.09</v>
      </c>
      <c r="CB8" s="21">
        <v>10455942.449999999</v>
      </c>
      <c r="CC8" s="21">
        <v>0</v>
      </c>
      <c r="CD8" s="21">
        <v>0</v>
      </c>
      <c r="CE8" s="21">
        <v>101995</v>
      </c>
      <c r="CF8" s="21">
        <v>0</v>
      </c>
      <c r="CG8" s="21">
        <v>0</v>
      </c>
      <c r="CH8" s="21">
        <v>0</v>
      </c>
      <c r="CI8" s="21">
        <v>281409161.88999987</v>
      </c>
      <c r="CJ8" s="22">
        <v>520447473.29999971</v>
      </c>
      <c r="CK8" s="21">
        <v>2812079.2800000003</v>
      </c>
      <c r="CL8" s="21">
        <v>0</v>
      </c>
      <c r="CM8" s="22">
        <v>324990158.71999997</v>
      </c>
      <c r="CN8" s="21">
        <v>125484507.53999999</v>
      </c>
      <c r="CO8" s="21">
        <v>199505651.17999998</v>
      </c>
      <c r="CP8" s="22">
        <v>192645235.29999977</v>
      </c>
      <c r="CQ8" s="21">
        <v>-3219774.4500000016</v>
      </c>
      <c r="CR8" s="21">
        <v>195865009.74999976</v>
      </c>
      <c r="CS8" s="21">
        <v>28941253.490000527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3941811622.5900011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755502740.6400001</v>
      </c>
      <c r="E9" s="21">
        <v>369584443.38000011</v>
      </c>
      <c r="F9" s="21">
        <v>323791861.25999993</v>
      </c>
      <c r="G9" s="21">
        <v>62126436.000000007</v>
      </c>
      <c r="H9" s="21">
        <v>22219399.509999998</v>
      </c>
      <c r="I9" s="21">
        <v>304752685.39999998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7219222.8200000012</v>
      </c>
      <c r="P9" s="21">
        <v>0</v>
      </c>
      <c r="Q9" s="21">
        <v>3516088.45</v>
      </c>
      <c r="R9" s="21">
        <v>0</v>
      </c>
      <c r="S9" s="21">
        <v>0</v>
      </c>
      <c r="T9" s="21">
        <v>118890258.11</v>
      </c>
      <c r="U9" s="21">
        <v>72423.48</v>
      </c>
      <c r="V9" s="21">
        <v>54668925.689999998</v>
      </c>
      <c r="W9" s="21">
        <v>398327419.66000015</v>
      </c>
      <c r="X9" s="21">
        <v>50701.919999999998</v>
      </c>
      <c r="Y9" s="21">
        <v>7445361.0299999993</v>
      </c>
      <c r="Z9" s="21">
        <v>3864929.4399999995</v>
      </c>
      <c r="AA9" s="21">
        <v>19101.04</v>
      </c>
      <c r="AB9" s="21">
        <v>0</v>
      </c>
      <c r="AC9" s="21">
        <v>92339.45</v>
      </c>
      <c r="AD9" s="21">
        <v>203034760.15000001</v>
      </c>
      <c r="AE9" s="21">
        <v>0</v>
      </c>
      <c r="AF9" s="21">
        <v>118581.84</v>
      </c>
      <c r="AG9" s="21">
        <v>0</v>
      </c>
      <c r="AH9" s="21">
        <v>-33505.99</v>
      </c>
      <c r="AI9" s="21">
        <v>0</v>
      </c>
      <c r="AJ9" s="21">
        <v>552866.12</v>
      </c>
      <c r="AK9" s="21">
        <v>8870.6299999999992</v>
      </c>
      <c r="AL9" s="21">
        <v>0</v>
      </c>
      <c r="AM9" s="21">
        <v>115674.63</v>
      </c>
      <c r="AN9" s="21">
        <v>36194.21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247195531.82260296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206987.24999999997</v>
      </c>
      <c r="BO9" s="21">
        <v>0</v>
      </c>
      <c r="BP9" s="21">
        <v>50563234.260000013</v>
      </c>
      <c r="BQ9" s="21">
        <v>4131493.2300000014</v>
      </c>
      <c r="BR9" s="21">
        <v>25416313.069999997</v>
      </c>
      <c r="BS9" s="21">
        <v>22066998.209999997</v>
      </c>
      <c r="BT9" s="21">
        <v>0</v>
      </c>
      <c r="BU9" s="21">
        <v>0</v>
      </c>
      <c r="BV9" s="21">
        <v>1558034.94</v>
      </c>
      <c r="BW9" s="21">
        <v>0</v>
      </c>
      <c r="BX9" s="21">
        <v>0</v>
      </c>
      <c r="BY9" s="21">
        <v>0</v>
      </c>
      <c r="BZ9" s="21">
        <v>0</v>
      </c>
      <c r="CA9" s="21">
        <v>2130912.84</v>
      </c>
      <c r="CB9" s="21">
        <v>1415325.5999999999</v>
      </c>
      <c r="CC9" s="21">
        <v>29595284.539999999</v>
      </c>
      <c r="CD9" s="21">
        <v>57819565.410000004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3016272878.319818</v>
      </c>
      <c r="CK9" s="21">
        <v>0</v>
      </c>
      <c r="CL9" s="21">
        <v>200795.37</v>
      </c>
      <c r="CM9" s="22">
        <v>1401696727.4098186</v>
      </c>
      <c r="CN9" s="21">
        <v>387515357.20981538</v>
      </c>
      <c r="CO9" s="21">
        <v>1014181370.2000034</v>
      </c>
      <c r="CP9" s="22">
        <v>1614375355.5399995</v>
      </c>
      <c r="CQ9" s="21">
        <v>607409033.59000289</v>
      </c>
      <c r="CR9" s="21">
        <v>1006966321.9499967</v>
      </c>
      <c r="CS9" s="21">
        <v>35311197.469999991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5374158795.19242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3092332323.8299999</v>
      </c>
      <c r="E10" s="21">
        <v>923410253.13999999</v>
      </c>
      <c r="F10" s="21">
        <v>959336769.49000001</v>
      </c>
      <c r="G10" s="21">
        <v>1209585301.1999998</v>
      </c>
      <c r="H10" s="21">
        <v>28329751.189999998</v>
      </c>
      <c r="I10" s="21">
        <v>555680758.82001305</v>
      </c>
      <c r="J10" s="21">
        <v>454998.08</v>
      </c>
      <c r="K10" s="21">
        <v>-1528925.73</v>
      </c>
      <c r="L10" s="21">
        <v>0</v>
      </c>
      <c r="M10" s="21">
        <v>0</v>
      </c>
      <c r="N10" s="21">
        <v>1771042.16</v>
      </c>
      <c r="O10" s="21">
        <v>66770075.0600003</v>
      </c>
      <c r="P10" s="21">
        <v>0</v>
      </c>
      <c r="Q10" s="21">
        <v>52156968.509999998</v>
      </c>
      <c r="R10" s="21">
        <v>0</v>
      </c>
      <c r="S10" s="21">
        <v>0</v>
      </c>
      <c r="T10" s="21">
        <v>734402021.50002003</v>
      </c>
      <c r="U10" s="21">
        <v>12698669.99</v>
      </c>
      <c r="V10" s="21">
        <v>185805952.700003</v>
      </c>
      <c r="W10" s="21">
        <v>1774465671.97</v>
      </c>
      <c r="X10" s="21">
        <v>1790449.28</v>
      </c>
      <c r="Y10" s="21">
        <v>43316068.460000001</v>
      </c>
      <c r="Z10" s="21">
        <v>24716507.789999999</v>
      </c>
      <c r="AA10" s="21">
        <v>43364.83</v>
      </c>
      <c r="AB10" s="21">
        <v>0</v>
      </c>
      <c r="AC10" s="21">
        <v>34776428.0699827</v>
      </c>
      <c r="AD10" s="21">
        <v>33662089.029998899</v>
      </c>
      <c r="AE10" s="21">
        <v>0</v>
      </c>
      <c r="AF10" s="21">
        <v>3593671.39</v>
      </c>
      <c r="AG10" s="21">
        <v>7176777.2999999998</v>
      </c>
      <c r="AH10" s="21">
        <v>4906873.0999999996</v>
      </c>
      <c r="AI10" s="21">
        <v>607081.16</v>
      </c>
      <c r="AJ10" s="21">
        <v>7128591.9699999997</v>
      </c>
      <c r="AK10" s="21">
        <v>1286263.1299999999</v>
      </c>
      <c r="AL10" s="21">
        <v>0</v>
      </c>
      <c r="AM10" s="21">
        <v>20648593.080000002</v>
      </c>
      <c r="AN10" s="21">
        <v>0</v>
      </c>
      <c r="AO10" s="21">
        <v>0</v>
      </c>
      <c r="AP10" s="21">
        <v>241346.22999999998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657623785.97005606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1846970.88</v>
      </c>
      <c r="BK10" s="21">
        <v>0</v>
      </c>
      <c r="BL10" s="21">
        <v>0</v>
      </c>
      <c r="BM10" s="21">
        <v>4122998.56</v>
      </c>
      <c r="BN10" s="21">
        <v>124617835.429994</v>
      </c>
      <c r="BO10" s="21">
        <v>0</v>
      </c>
      <c r="BP10" s="21">
        <v>98128551.480009794</v>
      </c>
      <c r="BQ10" s="21">
        <v>6685148.96</v>
      </c>
      <c r="BR10" s="21">
        <v>113155889.88999999</v>
      </c>
      <c r="BS10" s="21">
        <v>45443520.8800008</v>
      </c>
      <c r="BT10" s="21">
        <v>0</v>
      </c>
      <c r="BU10" s="21">
        <v>0</v>
      </c>
      <c r="BV10" s="21">
        <v>6221160.5999999996</v>
      </c>
      <c r="BW10" s="21">
        <v>0</v>
      </c>
      <c r="BX10" s="21">
        <v>350029.16</v>
      </c>
      <c r="BY10" s="21">
        <v>0</v>
      </c>
      <c r="BZ10" s="21">
        <v>0</v>
      </c>
      <c r="CA10" s="21">
        <v>21354595.68</v>
      </c>
      <c r="CB10" s="21">
        <v>792021722.11999404</v>
      </c>
      <c r="CC10" s="21">
        <v>117199091.88</v>
      </c>
      <c r="CD10" s="21">
        <v>219623311.75</v>
      </c>
      <c r="CE10" s="21">
        <v>0</v>
      </c>
      <c r="CF10" s="21">
        <v>0</v>
      </c>
      <c r="CG10" s="21">
        <v>286168.5</v>
      </c>
      <c r="CH10" s="21">
        <v>9251870.0700000003</v>
      </c>
      <c r="CI10" s="21">
        <v>232227.5</v>
      </c>
      <c r="CJ10" s="22">
        <v>2046129801.5899038</v>
      </c>
      <c r="CK10" s="21">
        <v>2508117</v>
      </c>
      <c r="CL10" s="21">
        <v>297111</v>
      </c>
      <c r="CM10" s="22">
        <v>974269170.05993485</v>
      </c>
      <c r="CN10" s="21">
        <v>428355996.69446468</v>
      </c>
      <c r="CO10" s="21">
        <v>545913173.36547017</v>
      </c>
      <c r="CP10" s="22">
        <v>1069055403.5299689</v>
      </c>
      <c r="CQ10" s="21">
        <v>366950213.39910221</v>
      </c>
      <c r="CR10" s="21">
        <v>702105190.13086665</v>
      </c>
      <c r="CS10" s="21">
        <v>48079287.5199994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10999607381.319973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2">
        <v>0</v>
      </c>
      <c r="CK11" s="21">
        <v>0</v>
      </c>
      <c r="CL11" s="21">
        <v>0</v>
      </c>
      <c r="CM11" s="22">
        <v>0</v>
      </c>
      <c r="CN11" s="21">
        <v>0</v>
      </c>
      <c r="CO11" s="21">
        <v>0</v>
      </c>
      <c r="CP11" s="22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0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-1022.79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0</v>
      </c>
      <c r="CK13" s="21">
        <v>0</v>
      </c>
      <c r="CL13" s="21">
        <v>0</v>
      </c>
      <c r="CM13" s="22">
        <v>0</v>
      </c>
      <c r="CN13" s="21">
        <v>0</v>
      </c>
      <c r="CO13" s="21">
        <v>0</v>
      </c>
      <c r="CP13" s="22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-1022.79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674330433.30000007</v>
      </c>
      <c r="E14" s="21">
        <v>166927996.34000006</v>
      </c>
      <c r="F14" s="21">
        <v>320565631.13</v>
      </c>
      <c r="G14" s="21">
        <v>186836805.83000004</v>
      </c>
      <c r="H14" s="21">
        <v>18983888.870000001</v>
      </c>
      <c r="I14" s="21">
        <v>30661299.790000003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12550096.090000002</v>
      </c>
      <c r="P14" s="21">
        <v>0</v>
      </c>
      <c r="Q14" s="21">
        <v>22436715.540000003</v>
      </c>
      <c r="R14" s="21">
        <v>0</v>
      </c>
      <c r="S14" s="21">
        <v>0</v>
      </c>
      <c r="T14" s="21">
        <v>134437350.43999976</v>
      </c>
      <c r="U14" s="21">
        <v>198012.48</v>
      </c>
      <c r="V14" s="21">
        <v>40107799.099999905</v>
      </c>
      <c r="W14" s="21">
        <v>484718571.4599998</v>
      </c>
      <c r="X14" s="21">
        <v>0</v>
      </c>
      <c r="Y14" s="21">
        <v>6342439.709999999</v>
      </c>
      <c r="Z14" s="21">
        <v>18585366.359999992</v>
      </c>
      <c r="AA14" s="21">
        <v>178.23</v>
      </c>
      <c r="AB14" s="21">
        <v>0</v>
      </c>
      <c r="AC14" s="21">
        <v>5762664.4999999898</v>
      </c>
      <c r="AD14" s="21">
        <v>98838125.910000488</v>
      </c>
      <c r="AE14" s="21">
        <v>27654.5</v>
      </c>
      <c r="AF14" s="21">
        <v>191582.83000000002</v>
      </c>
      <c r="AG14" s="21">
        <v>6095199.3300000001</v>
      </c>
      <c r="AH14" s="21">
        <v>0</v>
      </c>
      <c r="AI14" s="21">
        <v>0</v>
      </c>
      <c r="AJ14" s="21">
        <v>36238.559999999998</v>
      </c>
      <c r="AK14" s="21">
        <v>59167.1</v>
      </c>
      <c r="AL14" s="21">
        <v>0</v>
      </c>
      <c r="AM14" s="21">
        <v>316865.2</v>
      </c>
      <c r="AN14" s="21">
        <v>0</v>
      </c>
      <c r="AO14" s="21">
        <v>0</v>
      </c>
      <c r="AP14" s="21">
        <v>1604864.2700000005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360073937.20000571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1195095.6700000002</v>
      </c>
      <c r="BN14" s="21">
        <v>6662674.5700000096</v>
      </c>
      <c r="BO14" s="21">
        <v>0</v>
      </c>
      <c r="BP14" s="21">
        <v>27185935.920000002</v>
      </c>
      <c r="BQ14" s="21">
        <v>718867.40999999992</v>
      </c>
      <c r="BR14" s="21">
        <v>33634236.700000003</v>
      </c>
      <c r="BS14" s="21">
        <v>204836125.14000005</v>
      </c>
      <c r="BT14" s="21">
        <v>0</v>
      </c>
      <c r="BU14" s="21">
        <v>0</v>
      </c>
      <c r="BV14" s="21">
        <v>6553945.5200000005</v>
      </c>
      <c r="BW14" s="21">
        <v>0</v>
      </c>
      <c r="BX14" s="21">
        <v>7837.47</v>
      </c>
      <c r="BY14" s="21">
        <v>0</v>
      </c>
      <c r="BZ14" s="21">
        <v>0</v>
      </c>
      <c r="CA14" s="21">
        <v>2059684.66</v>
      </c>
      <c r="CB14" s="21">
        <v>45668897.290000066</v>
      </c>
      <c r="CC14" s="21">
        <v>0</v>
      </c>
      <c r="CD14" s="21">
        <v>431007.12</v>
      </c>
      <c r="CE14" s="21">
        <v>9991.7999999999993</v>
      </c>
      <c r="CF14" s="21">
        <v>0</v>
      </c>
      <c r="CG14" s="21">
        <v>0</v>
      </c>
      <c r="CH14" s="21">
        <v>52572.509999999995</v>
      </c>
      <c r="CI14" s="21">
        <v>58093.15</v>
      </c>
      <c r="CJ14" s="22">
        <v>408425211.57000101</v>
      </c>
      <c r="CK14" s="21">
        <v>3713744.2199999611</v>
      </c>
      <c r="CL14" s="21">
        <v>0</v>
      </c>
      <c r="CM14" s="22">
        <v>393675436.31000102</v>
      </c>
      <c r="CN14" s="21">
        <v>257261781.03000033</v>
      </c>
      <c r="CO14" s="21">
        <v>136413655.28000069</v>
      </c>
      <c r="CP14" s="22">
        <v>11036031.039999999</v>
      </c>
      <c r="CQ14" s="21">
        <v>1822347.13</v>
      </c>
      <c r="CR14" s="21">
        <v>9213683.9100000001</v>
      </c>
      <c r="CS14" s="21">
        <v>1283799.3999999999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2655142426.6700068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4190664.765099695</v>
      </c>
      <c r="AA15" s="21">
        <v>0</v>
      </c>
      <c r="AB15" s="21">
        <v>0</v>
      </c>
      <c r="AC15" s="21">
        <v>0</v>
      </c>
      <c r="AD15" s="21">
        <v>4311744.6393588865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53418869.816334158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1530581.9562681941</v>
      </c>
      <c r="BM15" s="21">
        <v>448743.79882414063</v>
      </c>
      <c r="BN15" s="21">
        <v>747448.91411525244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64648053.890000321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200359.12</v>
      </c>
      <c r="BJ16" s="21">
        <v>3317476.1494420003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3517835.2694420004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75988</v>
      </c>
      <c r="E17" s="21">
        <v>14094</v>
      </c>
      <c r="F17" s="21">
        <v>22921</v>
      </c>
      <c r="G17" s="21">
        <v>38973</v>
      </c>
      <c r="H17" s="21">
        <v>164808</v>
      </c>
      <c r="I17" s="21">
        <v>6088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38095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4315</v>
      </c>
      <c r="Z17" s="21">
        <v>4399</v>
      </c>
      <c r="AA17" s="21">
        <v>0</v>
      </c>
      <c r="AB17" s="21">
        <v>0</v>
      </c>
      <c r="AC17" s="21">
        <v>1294</v>
      </c>
      <c r="AD17" s="21">
        <v>980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1079</v>
      </c>
      <c r="AQ17" s="21">
        <v>0</v>
      </c>
      <c r="AR17" s="21">
        <v>0</v>
      </c>
      <c r="AS17" s="21">
        <v>0</v>
      </c>
      <c r="AT17" s="21">
        <v>4975349</v>
      </c>
      <c r="AU17" s="21">
        <v>1641</v>
      </c>
      <c r="AV17" s="21">
        <v>1631</v>
      </c>
      <c r="AW17" s="21">
        <v>0</v>
      </c>
      <c r="AX17" s="21">
        <v>1641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144895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47405</v>
      </c>
      <c r="BO17" s="21">
        <v>0</v>
      </c>
      <c r="BP17" s="21">
        <v>52540</v>
      </c>
      <c r="BQ17" s="21">
        <v>0</v>
      </c>
      <c r="BR17" s="21">
        <v>0</v>
      </c>
      <c r="BS17" s="21">
        <v>99079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1614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5622841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0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4454336.338072001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4454336.338072001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4024528732.6499996</v>
      </c>
      <c r="E20" s="21">
        <v>2080851177.97</v>
      </c>
      <c r="F20" s="21">
        <v>1279504832.8899999</v>
      </c>
      <c r="G20" s="21">
        <v>664172721.78999996</v>
      </c>
      <c r="H20" s="21">
        <v>0</v>
      </c>
      <c r="I20" s="21">
        <v>515095538.66999996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39138716.990000002</v>
      </c>
      <c r="P20" s="21">
        <v>269987.65999999997</v>
      </c>
      <c r="Q20" s="21">
        <v>40672606.640000001</v>
      </c>
      <c r="R20" s="21">
        <v>0</v>
      </c>
      <c r="S20" s="21">
        <v>0</v>
      </c>
      <c r="T20" s="21">
        <v>601315969.23000002</v>
      </c>
      <c r="U20" s="21">
        <v>823203.92</v>
      </c>
      <c r="V20" s="21">
        <v>237208489.86999997</v>
      </c>
      <c r="W20" s="21">
        <v>1308085197.2</v>
      </c>
      <c r="X20" s="21">
        <v>259596.27000000002</v>
      </c>
      <c r="Y20" s="21">
        <v>173537619.79000002</v>
      </c>
      <c r="Z20" s="21">
        <v>117360787.17999999</v>
      </c>
      <c r="AA20" s="21">
        <v>0</v>
      </c>
      <c r="AB20" s="21">
        <v>137411</v>
      </c>
      <c r="AC20" s="21">
        <v>98199672.879999995</v>
      </c>
      <c r="AD20" s="21">
        <v>891872230.22000003</v>
      </c>
      <c r="AE20" s="21">
        <v>0</v>
      </c>
      <c r="AF20" s="21">
        <v>2367319.1800000002</v>
      </c>
      <c r="AG20" s="21">
        <v>6281628.5199999996</v>
      </c>
      <c r="AH20" s="21">
        <v>2126859.0699999998</v>
      </c>
      <c r="AI20" s="21">
        <v>144912.43</v>
      </c>
      <c r="AJ20" s="21">
        <v>236857.13</v>
      </c>
      <c r="AK20" s="21">
        <v>0</v>
      </c>
      <c r="AL20" s="21">
        <v>0</v>
      </c>
      <c r="AM20" s="21">
        <v>18775768.560000002</v>
      </c>
      <c r="AN20" s="21">
        <v>191676</v>
      </c>
      <c r="AO20" s="21">
        <v>0</v>
      </c>
      <c r="AP20" s="21">
        <v>11251930.68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553037789.79999995</v>
      </c>
      <c r="BE20" s="21">
        <v>0</v>
      </c>
      <c r="BF20" s="21">
        <v>0</v>
      </c>
      <c r="BG20" s="21">
        <v>0</v>
      </c>
      <c r="BH20" s="21">
        <v>0</v>
      </c>
      <c r="BI20" s="21">
        <v>1744061.5</v>
      </c>
      <c r="BJ20" s="21">
        <v>0</v>
      </c>
      <c r="BK20" s="21">
        <v>0</v>
      </c>
      <c r="BL20" s="21">
        <v>0</v>
      </c>
      <c r="BM20" s="21">
        <v>2178903.8200000003</v>
      </c>
      <c r="BN20" s="21">
        <v>84759851.679999992</v>
      </c>
      <c r="BO20" s="21">
        <v>0</v>
      </c>
      <c r="BP20" s="21">
        <v>98390812.629999995</v>
      </c>
      <c r="BQ20" s="21">
        <v>3422542.92</v>
      </c>
      <c r="BR20" s="21">
        <v>49713386.020000003</v>
      </c>
      <c r="BS20" s="21">
        <v>153037183.09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972017.57</v>
      </c>
      <c r="CB20" s="21">
        <v>471261480.45999998</v>
      </c>
      <c r="CC20" s="21">
        <v>0</v>
      </c>
      <c r="CD20" s="21">
        <v>19369077.41</v>
      </c>
      <c r="CE20" s="21">
        <v>0</v>
      </c>
      <c r="CF20" s="21">
        <v>0</v>
      </c>
      <c r="CG20" s="21">
        <v>16642412.380000001</v>
      </c>
      <c r="CH20" s="21">
        <v>62535.58</v>
      </c>
      <c r="CI20" s="21">
        <v>1052416.6399999999</v>
      </c>
      <c r="CJ20" s="22">
        <v>2435726662.9399986</v>
      </c>
      <c r="CK20" s="21">
        <v>54757742.379999995</v>
      </c>
      <c r="CL20" s="21">
        <v>0</v>
      </c>
      <c r="CM20" s="22">
        <v>1270586894.3799999</v>
      </c>
      <c r="CN20" s="21">
        <v>1120597732.3</v>
      </c>
      <c r="CO20" s="21">
        <v>149989162.08000001</v>
      </c>
      <c r="CP20" s="22">
        <v>1110382026.1799991</v>
      </c>
      <c r="CQ20" s="21">
        <v>44446904.940000005</v>
      </c>
      <c r="CR20" s="21">
        <v>1065935121.2399991</v>
      </c>
      <c r="CS20" s="21">
        <v>42320668.689999998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12023574514.869999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0</v>
      </c>
      <c r="CK21" s="21">
        <v>0</v>
      </c>
      <c r="CL21" s="21">
        <v>0</v>
      </c>
      <c r="CM21" s="22">
        <v>0</v>
      </c>
      <c r="CN21" s="21">
        <v>0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0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7116617206.3500004</v>
      </c>
      <c r="E22" s="21">
        <v>4300703958.5500002</v>
      </c>
      <c r="F22" s="21">
        <v>2243807676.3000002</v>
      </c>
      <c r="G22" s="21">
        <v>572105571.5</v>
      </c>
      <c r="H22" s="21">
        <v>14897740.52</v>
      </c>
      <c r="I22" s="21">
        <v>2168213091</v>
      </c>
      <c r="J22" s="21">
        <v>47979.64</v>
      </c>
      <c r="K22" s="21">
        <v>354600</v>
      </c>
      <c r="L22" s="21">
        <v>0</v>
      </c>
      <c r="M22" s="21">
        <v>0</v>
      </c>
      <c r="N22" s="21">
        <v>16053736.98</v>
      </c>
      <c r="O22" s="21">
        <v>72356719.200000003</v>
      </c>
      <c r="P22" s="21">
        <v>0</v>
      </c>
      <c r="Q22" s="21">
        <v>221879595.34</v>
      </c>
      <c r="R22" s="21">
        <v>0</v>
      </c>
      <c r="S22" s="21">
        <v>0</v>
      </c>
      <c r="T22" s="21">
        <v>1096798450.0899999</v>
      </c>
      <c r="U22" s="21">
        <v>3522793.02</v>
      </c>
      <c r="V22" s="21">
        <v>93731564.230000004</v>
      </c>
      <c r="W22" s="21">
        <v>3275099649.5999999</v>
      </c>
      <c r="X22" s="21">
        <v>359191.49</v>
      </c>
      <c r="Y22" s="21">
        <v>130800843.31999999</v>
      </c>
      <c r="Z22" s="21">
        <v>149353550.87</v>
      </c>
      <c r="AA22" s="21">
        <v>0</v>
      </c>
      <c r="AB22" s="21">
        <v>0</v>
      </c>
      <c r="AC22" s="21">
        <v>2458357.9900000002</v>
      </c>
      <c r="AD22" s="21">
        <v>332668124.83999997</v>
      </c>
      <c r="AE22" s="21">
        <v>0</v>
      </c>
      <c r="AF22" s="21">
        <v>1954765.17</v>
      </c>
      <c r="AG22" s="21">
        <v>657541335.29999995</v>
      </c>
      <c r="AH22" s="21">
        <v>897518352.88999999</v>
      </c>
      <c r="AI22" s="21">
        <v>5170719.29</v>
      </c>
      <c r="AJ22" s="21">
        <v>15994830.949999999</v>
      </c>
      <c r="AK22" s="21">
        <v>165498.28</v>
      </c>
      <c r="AL22" s="21">
        <v>0</v>
      </c>
      <c r="AM22" s="21">
        <v>145135627.13</v>
      </c>
      <c r="AN22" s="21">
        <v>155380.95000000001</v>
      </c>
      <c r="AO22" s="21">
        <v>0</v>
      </c>
      <c r="AP22" s="21">
        <v>13789745</v>
      </c>
      <c r="AQ22" s="21">
        <v>0</v>
      </c>
      <c r="AR22" s="21">
        <v>0</v>
      </c>
      <c r="AS22" s="21">
        <v>0</v>
      </c>
      <c r="AT22" s="21">
        <v>5776824681.9200001</v>
      </c>
      <c r="AU22" s="21">
        <v>853313267.75999999</v>
      </c>
      <c r="AV22" s="21">
        <v>3.88</v>
      </c>
      <c r="AW22" s="21">
        <v>0</v>
      </c>
      <c r="AX22" s="21">
        <v>18093.61</v>
      </c>
      <c r="AY22" s="21">
        <v>0</v>
      </c>
      <c r="AZ22" s="21">
        <v>0</v>
      </c>
      <c r="BA22" s="21">
        <v>0</v>
      </c>
      <c r="BB22" s="21">
        <v>0</v>
      </c>
      <c r="BC22" s="21">
        <v>5739118.1600000001</v>
      </c>
      <c r="BD22" s="21">
        <v>3804468531.8000002</v>
      </c>
      <c r="BE22" s="21">
        <v>0</v>
      </c>
      <c r="BF22" s="21">
        <v>0</v>
      </c>
      <c r="BG22" s="21">
        <v>0</v>
      </c>
      <c r="BH22" s="21">
        <v>2107080.9</v>
      </c>
      <c r="BI22" s="21">
        <v>8724801.3499999996</v>
      </c>
      <c r="BJ22" s="21">
        <v>0</v>
      </c>
      <c r="BK22" s="21">
        <v>0</v>
      </c>
      <c r="BL22" s="21">
        <v>18097532.579999998</v>
      </c>
      <c r="BM22" s="21">
        <v>0</v>
      </c>
      <c r="BN22" s="21">
        <v>44603059.130000003</v>
      </c>
      <c r="BO22" s="21">
        <v>0</v>
      </c>
      <c r="BP22" s="21">
        <v>338747083.31</v>
      </c>
      <c r="BQ22" s="21">
        <v>27393755.920000002</v>
      </c>
      <c r="BR22" s="21">
        <v>322146023.13</v>
      </c>
      <c r="BS22" s="21">
        <v>565071988.46000004</v>
      </c>
      <c r="BT22" s="21">
        <v>0</v>
      </c>
      <c r="BU22" s="21">
        <v>0</v>
      </c>
      <c r="BV22" s="21">
        <v>0</v>
      </c>
      <c r="BW22" s="21">
        <v>0</v>
      </c>
      <c r="BX22" s="21">
        <v>107068508.81999999</v>
      </c>
      <c r="BY22" s="21">
        <v>0</v>
      </c>
      <c r="BZ22" s="21">
        <v>0</v>
      </c>
      <c r="CA22" s="21">
        <v>860715241.65999997</v>
      </c>
      <c r="CB22" s="21">
        <v>11414581836.299999</v>
      </c>
      <c r="CC22" s="21">
        <v>114736264.19</v>
      </c>
      <c r="CD22" s="21">
        <v>9892989071.1800003</v>
      </c>
      <c r="CE22" s="21">
        <v>6222291.1799999997</v>
      </c>
      <c r="CF22" s="21">
        <v>0</v>
      </c>
      <c r="CG22" s="21">
        <v>108783628.17</v>
      </c>
      <c r="CH22" s="21">
        <v>1795014989.8800001</v>
      </c>
      <c r="CI22" s="21">
        <v>2772561.72</v>
      </c>
      <c r="CJ22" s="22">
        <v>1797656741.3700004</v>
      </c>
      <c r="CK22" s="21">
        <v>8419120.7899999991</v>
      </c>
      <c r="CL22" s="21">
        <v>13165.6</v>
      </c>
      <c r="CM22" s="22">
        <v>1220232488.6100001</v>
      </c>
      <c r="CN22" s="21">
        <v>341971615.75</v>
      </c>
      <c r="CO22" s="21">
        <v>878260872.86000001</v>
      </c>
      <c r="CP22" s="22">
        <v>568991966.37</v>
      </c>
      <c r="CQ22" s="21">
        <v>11050431.35</v>
      </c>
      <c r="CR22" s="21">
        <v>557941535.01999998</v>
      </c>
      <c r="CS22" s="21">
        <v>57926932.939999998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54358362538.76001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87332944.899999976</v>
      </c>
      <c r="E23" s="21">
        <v>1842702.4099999997</v>
      </c>
      <c r="F23" s="21">
        <v>66886753.25999999</v>
      </c>
      <c r="G23" s="21">
        <v>18603489.229999997</v>
      </c>
      <c r="H23" s="21">
        <v>1817.1899999999991</v>
      </c>
      <c r="I23" s="21">
        <v>2530897.4</v>
      </c>
      <c r="J23" s="21">
        <v>0</v>
      </c>
      <c r="K23" s="21">
        <v>421110</v>
      </c>
      <c r="L23" s="21">
        <v>0</v>
      </c>
      <c r="M23" s="21">
        <v>0</v>
      </c>
      <c r="N23" s="21">
        <v>0</v>
      </c>
      <c r="O23" s="21">
        <v>68432276.010000005</v>
      </c>
      <c r="P23" s="21">
        <v>0</v>
      </c>
      <c r="Q23" s="21">
        <v>1682964.7800000003</v>
      </c>
      <c r="R23" s="21">
        <v>0</v>
      </c>
      <c r="S23" s="21">
        <v>0</v>
      </c>
      <c r="T23" s="21">
        <v>19329686.610000003</v>
      </c>
      <c r="U23" s="21">
        <v>0</v>
      </c>
      <c r="V23" s="21">
        <v>6951898.3300000029</v>
      </c>
      <c r="W23" s="21">
        <v>21419438.719999999</v>
      </c>
      <c r="X23" s="21">
        <v>0</v>
      </c>
      <c r="Y23" s="21">
        <v>27421627.510000002</v>
      </c>
      <c r="Z23" s="21">
        <v>22500468.990000103</v>
      </c>
      <c r="AA23" s="21">
        <v>0</v>
      </c>
      <c r="AB23" s="21">
        <v>0</v>
      </c>
      <c r="AC23" s="21">
        <v>40096.559999999998</v>
      </c>
      <c r="AD23" s="21">
        <v>2663162</v>
      </c>
      <c r="AE23" s="21">
        <v>220894.41</v>
      </c>
      <c r="AF23" s="21">
        <v>1731096.2599999998</v>
      </c>
      <c r="AG23" s="21">
        <v>0</v>
      </c>
      <c r="AH23" s="21">
        <v>0</v>
      </c>
      <c r="AI23" s="21">
        <v>0</v>
      </c>
      <c r="AJ23" s="21">
        <v>0</v>
      </c>
      <c r="AK23" s="21">
        <v>47175.450000000004</v>
      </c>
      <c r="AL23" s="21">
        <v>0</v>
      </c>
      <c r="AM23" s="21">
        <v>216785</v>
      </c>
      <c r="AN23" s="21">
        <v>0</v>
      </c>
      <c r="AO23" s="21">
        <v>0</v>
      </c>
      <c r="AP23" s="21">
        <v>3100044.8900000099</v>
      </c>
      <c r="AQ23" s="21">
        <v>0</v>
      </c>
      <c r="AR23" s="21">
        <v>0</v>
      </c>
      <c r="AS23" s="21">
        <v>0</v>
      </c>
      <c r="AT23" s="21">
        <v>5807786.0200000005</v>
      </c>
      <c r="AU23" s="21">
        <v>408271.19999999995</v>
      </c>
      <c r="AV23" s="21">
        <v>169345.66999999998</v>
      </c>
      <c r="AW23" s="21">
        <v>0</v>
      </c>
      <c r="AX23" s="21">
        <v>37895.68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15870642.759999996</v>
      </c>
      <c r="BE23" s="21">
        <v>-680.6400000000001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13367574.729999993</v>
      </c>
      <c r="BO23" s="21">
        <v>0</v>
      </c>
      <c r="BP23" s="21">
        <v>4355782.6700000009</v>
      </c>
      <c r="BQ23" s="21">
        <v>4135025.58</v>
      </c>
      <c r="BR23" s="21">
        <v>3583159.14</v>
      </c>
      <c r="BS23" s="21">
        <v>20564586.489999991</v>
      </c>
      <c r="BT23" s="21">
        <v>0</v>
      </c>
      <c r="BU23" s="21">
        <v>0</v>
      </c>
      <c r="BV23" s="21">
        <v>115785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208100</v>
      </c>
      <c r="CK23" s="21">
        <v>0</v>
      </c>
      <c r="CL23" s="21">
        <v>0</v>
      </c>
      <c r="CM23" s="22">
        <v>208100</v>
      </c>
      <c r="CN23" s="21">
        <v>0</v>
      </c>
      <c r="CO23" s="21">
        <v>208100</v>
      </c>
      <c r="CP23" s="22">
        <v>0</v>
      </c>
      <c r="CQ23" s="21">
        <v>0</v>
      </c>
      <c r="CR23" s="21">
        <v>0</v>
      </c>
      <c r="CS23" s="21">
        <v>36853.97</v>
      </c>
      <c r="CT23" s="21">
        <v>2131659.13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336836172.41000015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317801148.66999876</v>
      </c>
      <c r="E24" s="21">
        <v>22785777.279999901</v>
      </c>
      <c r="F24" s="21">
        <v>249631151.46999899</v>
      </c>
      <c r="G24" s="21">
        <v>45384219.919999897</v>
      </c>
      <c r="H24" s="21">
        <v>5277188.47</v>
      </c>
      <c r="I24" s="21">
        <v>86298415.079999998</v>
      </c>
      <c r="J24" s="21">
        <v>0</v>
      </c>
      <c r="K24" s="21">
        <v>0</v>
      </c>
      <c r="L24" s="21">
        <v>0</v>
      </c>
      <c r="M24" s="21">
        <v>0</v>
      </c>
      <c r="N24" s="21">
        <v>1909257.1</v>
      </c>
      <c r="O24" s="21">
        <v>4993013.67</v>
      </c>
      <c r="P24" s="21">
        <v>0</v>
      </c>
      <c r="Q24" s="21">
        <v>3689120.74</v>
      </c>
      <c r="R24" s="21">
        <v>0</v>
      </c>
      <c r="S24" s="21">
        <v>0</v>
      </c>
      <c r="T24" s="21">
        <v>121288276.92999899</v>
      </c>
      <c r="U24" s="21">
        <v>63454.7</v>
      </c>
      <c r="V24" s="21">
        <v>59671335.370000601</v>
      </c>
      <c r="W24" s="21">
        <v>134792135.25</v>
      </c>
      <c r="X24" s="21">
        <v>0</v>
      </c>
      <c r="Y24" s="21">
        <v>3458175.1</v>
      </c>
      <c r="Z24" s="21">
        <v>18970700.239999101</v>
      </c>
      <c r="AA24" s="21">
        <v>0</v>
      </c>
      <c r="AB24" s="21">
        <v>0</v>
      </c>
      <c r="AC24" s="21">
        <v>668899.39000000805</v>
      </c>
      <c r="AD24" s="21">
        <v>5423967.6699999599</v>
      </c>
      <c r="AE24" s="21">
        <v>0</v>
      </c>
      <c r="AF24" s="21">
        <v>361078.56</v>
      </c>
      <c r="AG24" s="21">
        <v>0</v>
      </c>
      <c r="AH24" s="21">
        <v>0</v>
      </c>
      <c r="AI24" s="21">
        <v>0</v>
      </c>
      <c r="AJ24" s="21">
        <v>49586.86</v>
      </c>
      <c r="AK24" s="21">
        <v>0</v>
      </c>
      <c r="AL24" s="21">
        <v>0</v>
      </c>
      <c r="AM24" s="21">
        <v>8492531.9600000102</v>
      </c>
      <c r="AN24" s="21">
        <v>0</v>
      </c>
      <c r="AO24" s="21">
        <v>0</v>
      </c>
      <c r="AP24" s="21">
        <v>59327.09</v>
      </c>
      <c r="AQ24" s="21">
        <v>0</v>
      </c>
      <c r="AR24" s="21">
        <v>0</v>
      </c>
      <c r="AS24" s="21">
        <v>0</v>
      </c>
      <c r="AT24" s="21">
        <v>366859744.25000298</v>
      </c>
      <c r="AU24" s="21">
        <v>2151477.33</v>
      </c>
      <c r="AV24" s="21">
        <v>722599.31000000099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239900055.28997299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6899773.6999981804</v>
      </c>
      <c r="BO24" s="21">
        <v>0</v>
      </c>
      <c r="BP24" s="21">
        <v>264844661.91000199</v>
      </c>
      <c r="BQ24" s="21">
        <v>0</v>
      </c>
      <c r="BR24" s="21">
        <v>53603066.100000001</v>
      </c>
      <c r="BS24" s="21">
        <v>21620646.540002398</v>
      </c>
      <c r="BT24" s="21">
        <v>0</v>
      </c>
      <c r="BU24" s="21">
        <v>0</v>
      </c>
      <c r="BV24" s="21">
        <v>0</v>
      </c>
      <c r="BW24" s="21">
        <v>0</v>
      </c>
      <c r="BX24" s="21">
        <v>566659.22</v>
      </c>
      <c r="BY24" s="21">
        <v>0</v>
      </c>
      <c r="BZ24" s="21">
        <v>0</v>
      </c>
      <c r="CA24" s="21">
        <v>15153164.08</v>
      </c>
      <c r="CB24" s="21">
        <v>106717876.29000001</v>
      </c>
      <c r="CC24" s="21">
        <v>6134460.3099999996</v>
      </c>
      <c r="CD24" s="21">
        <v>121659460.56999999</v>
      </c>
      <c r="CE24" s="21">
        <v>0</v>
      </c>
      <c r="CF24" s="21">
        <v>0</v>
      </c>
      <c r="CG24" s="21">
        <v>25786836.02</v>
      </c>
      <c r="CH24" s="21">
        <v>42008711.590000004</v>
      </c>
      <c r="CI24" s="21">
        <v>19892</v>
      </c>
      <c r="CJ24" s="22">
        <v>337000</v>
      </c>
      <c r="CK24" s="21">
        <v>337000</v>
      </c>
      <c r="CL24" s="21">
        <v>0</v>
      </c>
      <c r="CM24" s="22">
        <v>0</v>
      </c>
      <c r="CN24" s="21">
        <v>0</v>
      </c>
      <c r="CO24" s="21">
        <v>0</v>
      </c>
      <c r="CP24" s="22">
        <v>0</v>
      </c>
      <c r="CQ24" s="21">
        <v>0</v>
      </c>
      <c r="CR24" s="21">
        <v>0</v>
      </c>
      <c r="CS24" s="21">
        <v>73628.3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2048327325.6599753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33154.339999999997</v>
      </c>
      <c r="E25" s="21">
        <v>33154.339999999997</v>
      </c>
      <c r="F25" s="21">
        <v>0</v>
      </c>
      <c r="G25" s="21">
        <v>0</v>
      </c>
      <c r="H25" s="21">
        <v>0</v>
      </c>
      <c r="I25" s="21">
        <v>366434.2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275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-642.74</v>
      </c>
      <c r="W25" s="21">
        <v>-6381.1</v>
      </c>
      <c r="X25" s="21">
        <v>0</v>
      </c>
      <c r="Y25" s="21">
        <v>0</v>
      </c>
      <c r="Z25" s="21">
        <v>35.340000000000003</v>
      </c>
      <c r="AA25" s="21">
        <v>0</v>
      </c>
      <c r="AB25" s="21">
        <v>0</v>
      </c>
      <c r="AC25" s="21">
        <v>1030.1400000000001</v>
      </c>
      <c r="AD25" s="21">
        <v>42.3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546209.92000000004</v>
      </c>
      <c r="AU25" s="21">
        <v>556.92999999999995</v>
      </c>
      <c r="AV25" s="21">
        <v>2362.1999999999998</v>
      </c>
      <c r="AW25" s="21">
        <v>0</v>
      </c>
      <c r="AX25" s="21">
        <v>113.3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12778.05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0</v>
      </c>
      <c r="CK25" s="21">
        <v>0</v>
      </c>
      <c r="CL25" s="21">
        <v>0</v>
      </c>
      <c r="CM25" s="22">
        <v>0</v>
      </c>
      <c r="CN25" s="21">
        <v>0</v>
      </c>
      <c r="CO25" s="21">
        <v>0</v>
      </c>
      <c r="CP25" s="22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955967.88000000024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3931770.2367998078</v>
      </c>
      <c r="E26" s="21">
        <v>310388.93084943842</v>
      </c>
      <c r="F26" s="21">
        <v>3621381.3059503692</v>
      </c>
      <c r="G26" s="21">
        <v>0</v>
      </c>
      <c r="H26" s="21">
        <v>32315.400055999999</v>
      </c>
      <c r="I26" s="21">
        <v>30319.7102915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186435.668515</v>
      </c>
      <c r="P26" s="21">
        <v>0</v>
      </c>
      <c r="Q26" s="21">
        <v>110246.728086</v>
      </c>
      <c r="R26" s="21">
        <v>0</v>
      </c>
      <c r="S26" s="21">
        <v>0</v>
      </c>
      <c r="T26" s="21">
        <v>27396.280456</v>
      </c>
      <c r="U26" s="21">
        <v>0</v>
      </c>
      <c r="V26" s="21">
        <v>32691.7000162</v>
      </c>
      <c r="W26" s="21">
        <v>481638.283623419</v>
      </c>
      <c r="X26" s="21">
        <v>0</v>
      </c>
      <c r="Y26" s="21">
        <v>314505.47730999999</v>
      </c>
      <c r="Z26" s="21">
        <v>18213.587977299339</v>
      </c>
      <c r="AA26" s="21">
        <v>0</v>
      </c>
      <c r="AB26" s="21">
        <v>0</v>
      </c>
      <c r="AC26" s="21">
        <v>8381.5103432600008</v>
      </c>
      <c r="AD26" s="21">
        <v>17816.918937701121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1682.8500093600001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214.33000340000001</v>
      </c>
      <c r="BO26" s="21">
        <v>0</v>
      </c>
      <c r="BP26" s="21">
        <v>205214.89783999976</v>
      </c>
      <c r="BQ26" s="21">
        <v>0</v>
      </c>
      <c r="BR26" s="21">
        <v>3991690.250909294</v>
      </c>
      <c r="BS26" s="21">
        <v>1797915.2609233996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894486.78</v>
      </c>
      <c r="CK26" s="21">
        <v>0</v>
      </c>
      <c r="CL26" s="21">
        <v>6698.25</v>
      </c>
      <c r="CM26" s="22">
        <v>148114.05000000002</v>
      </c>
      <c r="CN26" s="21">
        <v>0</v>
      </c>
      <c r="CO26" s="21">
        <v>148114.05000000002</v>
      </c>
      <c r="CP26" s="22">
        <v>739674.48</v>
      </c>
      <c r="CQ26" s="21">
        <v>564032.9</v>
      </c>
      <c r="CR26" s="21">
        <v>175641.58</v>
      </c>
      <c r="CS26" s="21">
        <v>3657.5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12086593.372097639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187219989.38999999</v>
      </c>
      <c r="E27" s="21">
        <v>50520117.340000004</v>
      </c>
      <c r="F27" s="21">
        <v>85896066.599999994</v>
      </c>
      <c r="G27" s="21">
        <v>50803805.450000003</v>
      </c>
      <c r="H27" s="21">
        <v>4812252.8600000003</v>
      </c>
      <c r="I27" s="21">
        <v>149105201.49000001</v>
      </c>
      <c r="J27" s="21">
        <v>0</v>
      </c>
      <c r="K27" s="21">
        <v>853227.53</v>
      </c>
      <c r="L27" s="21">
        <v>0</v>
      </c>
      <c r="M27" s="21">
        <v>0</v>
      </c>
      <c r="N27" s="21">
        <v>0</v>
      </c>
      <c r="O27" s="21">
        <v>13030277.880000001</v>
      </c>
      <c r="P27" s="21">
        <v>0</v>
      </c>
      <c r="Q27" s="21">
        <v>0</v>
      </c>
      <c r="R27" s="21">
        <v>0</v>
      </c>
      <c r="S27" s="21">
        <v>0</v>
      </c>
      <c r="T27" s="21">
        <v>164621786.59999999</v>
      </c>
      <c r="U27" s="21">
        <v>0</v>
      </c>
      <c r="V27" s="21">
        <v>50257926.969999999</v>
      </c>
      <c r="W27" s="21">
        <v>779943254.60000002</v>
      </c>
      <c r="X27" s="21">
        <v>0</v>
      </c>
      <c r="Y27" s="21">
        <v>142793065.41</v>
      </c>
      <c r="Z27" s="21">
        <v>149355470.53</v>
      </c>
      <c r="AA27" s="21">
        <v>0</v>
      </c>
      <c r="AB27" s="21">
        <v>0</v>
      </c>
      <c r="AC27" s="21">
        <v>3678966.91</v>
      </c>
      <c r="AD27" s="21">
        <v>32995454.149999999</v>
      </c>
      <c r="AE27" s="21">
        <v>0</v>
      </c>
      <c r="AF27" s="21">
        <v>56239.199999999997</v>
      </c>
      <c r="AG27" s="21">
        <v>0</v>
      </c>
      <c r="AH27" s="21">
        <v>0</v>
      </c>
      <c r="AI27" s="21">
        <v>0</v>
      </c>
      <c r="AJ27" s="21">
        <v>0</v>
      </c>
      <c r="AK27" s="21">
        <v>38045.269999999997</v>
      </c>
      <c r="AL27" s="21">
        <v>0</v>
      </c>
      <c r="AM27" s="21">
        <v>27239035.859999999</v>
      </c>
      <c r="AN27" s="21">
        <v>0</v>
      </c>
      <c r="AO27" s="21">
        <v>0</v>
      </c>
      <c r="AP27" s="21">
        <v>64673791.939999998</v>
      </c>
      <c r="AQ27" s="21">
        <v>0</v>
      </c>
      <c r="AR27" s="21">
        <v>0</v>
      </c>
      <c r="AS27" s="21">
        <v>0</v>
      </c>
      <c r="AT27" s="21">
        <v>561507114.40999997</v>
      </c>
      <c r="AU27" s="21">
        <v>8449742.5</v>
      </c>
      <c r="AV27" s="21">
        <v>2045583.53</v>
      </c>
      <c r="AW27" s="21">
        <v>0</v>
      </c>
      <c r="AX27" s="21">
        <v>2384386.71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608643369.79999995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1962148.28</v>
      </c>
      <c r="BN27" s="21">
        <v>47371168.039999999</v>
      </c>
      <c r="BO27" s="21">
        <v>0</v>
      </c>
      <c r="BP27" s="21">
        <v>512425256.16000003</v>
      </c>
      <c r="BQ27" s="21">
        <v>677109.01</v>
      </c>
      <c r="BR27" s="21">
        <v>62116111.299999997</v>
      </c>
      <c r="BS27" s="21">
        <v>420895561.82999998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624291.39</v>
      </c>
      <c r="CB27" s="21">
        <v>43257755.969999999</v>
      </c>
      <c r="CC27" s="21">
        <v>0</v>
      </c>
      <c r="CD27" s="21">
        <v>3562919.98</v>
      </c>
      <c r="CE27" s="21">
        <v>0</v>
      </c>
      <c r="CF27" s="21">
        <v>0</v>
      </c>
      <c r="CG27" s="21">
        <v>0</v>
      </c>
      <c r="CH27" s="21">
        <v>230364</v>
      </c>
      <c r="CI27" s="21">
        <v>1362429.3</v>
      </c>
      <c r="CJ27" s="22">
        <v>87642242.680000007</v>
      </c>
      <c r="CK27" s="21">
        <v>581988.69999999995</v>
      </c>
      <c r="CL27" s="21">
        <v>0</v>
      </c>
      <c r="CM27" s="22">
        <v>80862178.75</v>
      </c>
      <c r="CN27" s="21">
        <v>0</v>
      </c>
      <c r="CO27" s="21">
        <v>80862178.75</v>
      </c>
      <c r="CP27" s="22">
        <v>6198075.2300000004</v>
      </c>
      <c r="CQ27" s="21">
        <v>0</v>
      </c>
      <c r="CR27" s="21">
        <v>6198075.2300000004</v>
      </c>
      <c r="CS27" s="21">
        <v>2027560.76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4137859102.2399998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0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0</v>
      </c>
      <c r="CK29" s="21">
        <v>0</v>
      </c>
      <c r="CL29" s="21">
        <v>0</v>
      </c>
      <c r="CM29" s="22">
        <v>0</v>
      </c>
      <c r="CN29" s="21">
        <v>0</v>
      </c>
      <c r="CO29" s="21">
        <v>0</v>
      </c>
      <c r="CP29" s="22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0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15304547.330000002</v>
      </c>
      <c r="E30" s="21">
        <v>5522926.1705688918</v>
      </c>
      <c r="F30" s="21">
        <v>5002546.9888622174</v>
      </c>
      <c r="G30" s="21">
        <v>4779074.1705688918</v>
      </c>
      <c r="H30" s="21">
        <v>1079868.8099999998</v>
      </c>
      <c r="I30" s="21">
        <v>10638105.329999978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550850.23000000021</v>
      </c>
      <c r="P30" s="21">
        <v>0</v>
      </c>
      <c r="Q30" s="21">
        <v>233424.00999999998</v>
      </c>
      <c r="R30" s="21">
        <v>0</v>
      </c>
      <c r="S30" s="21">
        <v>0</v>
      </c>
      <c r="T30" s="21">
        <v>13387191.159999978</v>
      </c>
      <c r="U30" s="21">
        <v>0</v>
      </c>
      <c r="V30" s="21">
        <v>1447505.9200000011</v>
      </c>
      <c r="W30" s="21">
        <v>16434618.200000005</v>
      </c>
      <c r="X30" s="21">
        <v>0</v>
      </c>
      <c r="Y30" s="21">
        <v>5269749.7099999553</v>
      </c>
      <c r="Z30" s="21">
        <v>13318280.469999813</v>
      </c>
      <c r="AA30" s="21">
        <v>0</v>
      </c>
      <c r="AB30" s="21">
        <v>0</v>
      </c>
      <c r="AC30" s="21">
        <v>724522.5</v>
      </c>
      <c r="AD30" s="21">
        <v>3459170.8599997191</v>
      </c>
      <c r="AE30" s="21">
        <v>0</v>
      </c>
      <c r="AF30" s="21">
        <v>50018.7</v>
      </c>
      <c r="AG30" s="21">
        <v>0</v>
      </c>
      <c r="AH30" s="21">
        <v>0</v>
      </c>
      <c r="AI30" s="21">
        <v>0</v>
      </c>
      <c r="AJ30" s="21">
        <v>0</v>
      </c>
      <c r="AK30" s="21">
        <v>6442.48</v>
      </c>
      <c r="AL30" s="21">
        <v>0</v>
      </c>
      <c r="AM30" s="21">
        <v>0</v>
      </c>
      <c r="AN30" s="21">
        <v>0</v>
      </c>
      <c r="AO30" s="21">
        <v>0</v>
      </c>
      <c r="AP30" s="21">
        <v>6550629.8599993316</v>
      </c>
      <c r="AQ30" s="21">
        <v>0</v>
      </c>
      <c r="AR30" s="21">
        <v>0</v>
      </c>
      <c r="AS30" s="21">
        <v>0</v>
      </c>
      <c r="AT30" s="21">
        <v>60351516.360000022</v>
      </c>
      <c r="AU30" s="21">
        <v>1943856.9499999878</v>
      </c>
      <c r="AV30" s="21">
        <v>3289603.0599999698</v>
      </c>
      <c r="AW30" s="21">
        <v>0</v>
      </c>
      <c r="AX30" s="21">
        <v>1455709.6899999902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155977954.22999477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9883331.4600002188</v>
      </c>
      <c r="BO30" s="21">
        <v>0</v>
      </c>
      <c r="BP30" s="21">
        <v>7449163.2499999981</v>
      </c>
      <c r="BQ30" s="21">
        <v>1944.98</v>
      </c>
      <c r="BR30" s="21">
        <v>9222529.7899999972</v>
      </c>
      <c r="BS30" s="21">
        <v>6409501.1899999427</v>
      </c>
      <c r="BT30" s="21">
        <v>0</v>
      </c>
      <c r="BU30" s="21">
        <v>0</v>
      </c>
      <c r="BV30" s="21">
        <v>0</v>
      </c>
      <c r="BW30" s="21">
        <v>0</v>
      </c>
      <c r="BX30" s="21">
        <v>4963.75</v>
      </c>
      <c r="BY30" s="21">
        <v>0</v>
      </c>
      <c r="BZ30" s="21">
        <v>0</v>
      </c>
      <c r="CA30" s="21">
        <v>477105.88</v>
      </c>
      <c r="CB30" s="21">
        <v>77342282.560000002</v>
      </c>
      <c r="CC30" s="21">
        <v>0</v>
      </c>
      <c r="CD30" s="21">
        <v>1841587.8</v>
      </c>
      <c r="CE30" s="21">
        <v>0</v>
      </c>
      <c r="CF30" s="21">
        <v>0</v>
      </c>
      <c r="CG30" s="21">
        <v>0</v>
      </c>
      <c r="CH30" s="21">
        <v>326460.02</v>
      </c>
      <c r="CI30" s="21">
        <v>0</v>
      </c>
      <c r="CJ30" s="22">
        <v>157016187.2599999</v>
      </c>
      <c r="CK30" s="21">
        <v>0</v>
      </c>
      <c r="CL30" s="21">
        <v>0</v>
      </c>
      <c r="CM30" s="22">
        <v>1360209.74</v>
      </c>
      <c r="CN30" s="21">
        <v>1360209.74</v>
      </c>
      <c r="CO30" s="21">
        <v>0</v>
      </c>
      <c r="CP30" s="22">
        <v>155655977.51999989</v>
      </c>
      <c r="CQ30" s="21">
        <v>0</v>
      </c>
      <c r="CR30" s="21">
        <v>155655977.51999989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581448623.79999363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51906636.716317005</v>
      </c>
      <c r="E31" s="21">
        <v>18537704.029022001</v>
      </c>
      <c r="F31" s="21">
        <v>23839150.084116001</v>
      </c>
      <c r="G31" s="21">
        <v>9529782.6031790003</v>
      </c>
      <c r="H31" s="21">
        <v>2571512.519208</v>
      </c>
      <c r="I31" s="21">
        <v>43550586.93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18940631.943298001</v>
      </c>
      <c r="P31" s="21">
        <v>0</v>
      </c>
      <c r="Q31" s="21">
        <v>2582505.9838</v>
      </c>
      <c r="R31" s="21">
        <v>0</v>
      </c>
      <c r="S31" s="21">
        <v>0</v>
      </c>
      <c r="T31" s="21">
        <v>41114710.82</v>
      </c>
      <c r="U31" s="21">
        <v>0</v>
      </c>
      <c r="V31" s="21">
        <v>6183689.6500000004</v>
      </c>
      <c r="W31" s="21">
        <v>37408269.079999998</v>
      </c>
      <c r="X31" s="21">
        <v>1224</v>
      </c>
      <c r="Y31" s="21">
        <v>12041246.175936</v>
      </c>
      <c r="Z31" s="21">
        <v>67447794.154687002</v>
      </c>
      <c r="AA31" s="21">
        <v>0</v>
      </c>
      <c r="AB31" s="21">
        <v>0</v>
      </c>
      <c r="AC31" s="21">
        <v>1352643.4803909999</v>
      </c>
      <c r="AD31" s="21">
        <v>34268965.723632999</v>
      </c>
      <c r="AE31" s="21">
        <v>870000</v>
      </c>
      <c r="AF31" s="21">
        <v>354804.010006</v>
      </c>
      <c r="AG31" s="21">
        <v>0</v>
      </c>
      <c r="AH31" s="21">
        <v>0</v>
      </c>
      <c r="AI31" s="21">
        <v>0</v>
      </c>
      <c r="AJ31" s="21">
        <v>178887.5</v>
      </c>
      <c r="AK31" s="21">
        <v>9546.7100059999993</v>
      </c>
      <c r="AL31" s="21">
        <v>0</v>
      </c>
      <c r="AM31" s="21">
        <v>0</v>
      </c>
      <c r="AN31" s="21">
        <v>0</v>
      </c>
      <c r="AO31" s="21">
        <v>0</v>
      </c>
      <c r="AP31" s="21">
        <v>74949.050222000005</v>
      </c>
      <c r="AQ31" s="21">
        <v>0</v>
      </c>
      <c r="AR31" s="21">
        <v>0</v>
      </c>
      <c r="AS31" s="21">
        <v>0</v>
      </c>
      <c r="AT31" s="21">
        <v>175077369.94494399</v>
      </c>
      <c r="AU31" s="21">
        <v>5760227.3061490003</v>
      </c>
      <c r="AV31" s="21">
        <v>3855849.6500329999</v>
      </c>
      <c r="AW31" s="21">
        <v>0</v>
      </c>
      <c r="AX31" s="21">
        <v>2094998.4200879999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754701.88663099997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436642.64926899999</v>
      </c>
      <c r="BM31" s="21">
        <v>0</v>
      </c>
      <c r="BN31" s="21">
        <v>88425982.416455999</v>
      </c>
      <c r="BO31" s="21">
        <v>0</v>
      </c>
      <c r="BP31" s="21">
        <v>18135926.551913999</v>
      </c>
      <c r="BQ31" s="21">
        <v>8120779.1703970004</v>
      </c>
      <c r="BR31" s="21">
        <v>2670009.5727650002</v>
      </c>
      <c r="BS31" s="21">
        <v>32250667.044364002</v>
      </c>
      <c r="BT31" s="21">
        <v>0</v>
      </c>
      <c r="BU31" s="21">
        <v>0</v>
      </c>
      <c r="BV31" s="21">
        <v>52239850.248383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12901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2">
        <v>1393177.58</v>
      </c>
      <c r="CK31" s="21">
        <v>0</v>
      </c>
      <c r="CL31" s="21">
        <v>0</v>
      </c>
      <c r="CM31" s="22">
        <v>1393177.58</v>
      </c>
      <c r="CN31" s="21">
        <v>8550</v>
      </c>
      <c r="CO31" s="21">
        <v>1384627.58</v>
      </c>
      <c r="CP31" s="22">
        <v>0</v>
      </c>
      <c r="CQ31" s="21">
        <v>0</v>
      </c>
      <c r="CR31" s="21">
        <v>0</v>
      </c>
      <c r="CS31" s="21">
        <v>982448.97233699996</v>
      </c>
      <c r="CT31" s="21">
        <v>0</v>
      </c>
      <c r="CU31" s="21">
        <v>124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713070260.86123419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137477721.61999986</v>
      </c>
      <c r="E32" s="21">
        <v>672017.77000000037</v>
      </c>
      <c r="F32" s="21">
        <v>49069845.900000051</v>
      </c>
      <c r="G32" s="21">
        <v>87735857.949999794</v>
      </c>
      <c r="H32" s="21">
        <v>1404280.3100000003</v>
      </c>
      <c r="I32" s="21">
        <v>1107517.3999999997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11381352.909999993</v>
      </c>
      <c r="U32" s="21">
        <v>32726.280000000002</v>
      </c>
      <c r="V32" s="21">
        <v>205505.52000000005</v>
      </c>
      <c r="W32" s="21">
        <v>1484098.0099999993</v>
      </c>
      <c r="X32" s="21">
        <v>0</v>
      </c>
      <c r="Y32" s="21">
        <v>1973390.5299999998</v>
      </c>
      <c r="Z32" s="21">
        <v>3680741.9900000026</v>
      </c>
      <c r="AA32" s="21">
        <v>29936.639999999996</v>
      </c>
      <c r="AB32" s="21">
        <v>0</v>
      </c>
      <c r="AC32" s="21">
        <v>201943.02000000011</v>
      </c>
      <c r="AD32" s="21">
        <v>522135.48999999976</v>
      </c>
      <c r="AE32" s="21">
        <v>0</v>
      </c>
      <c r="AF32" s="21">
        <v>48884</v>
      </c>
      <c r="AG32" s="21">
        <v>827094.97</v>
      </c>
      <c r="AH32" s="21">
        <v>652386</v>
      </c>
      <c r="AI32" s="21">
        <v>97857.9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45194.51999999999</v>
      </c>
      <c r="AQ32" s="21">
        <v>0</v>
      </c>
      <c r="AR32" s="21">
        <v>0</v>
      </c>
      <c r="AS32" s="21">
        <v>0</v>
      </c>
      <c r="AT32" s="21">
        <v>184616596.11999986</v>
      </c>
      <c r="AU32" s="21">
        <v>20692232.469999999</v>
      </c>
      <c r="AV32" s="21">
        <v>20654754.259999994</v>
      </c>
      <c r="AW32" s="21">
        <v>0</v>
      </c>
      <c r="AX32" s="21">
        <v>21311596.989999987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1062993.77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87205.839999999982</v>
      </c>
      <c r="BO32" s="21">
        <v>0</v>
      </c>
      <c r="BP32" s="21">
        <v>4740055.7600000054</v>
      </c>
      <c r="BQ32" s="21">
        <v>0.04</v>
      </c>
      <c r="BR32" s="21">
        <v>154815.67999999999</v>
      </c>
      <c r="BS32" s="21">
        <v>297819.58999999997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2">
        <v>6455364.3500000099</v>
      </c>
      <c r="CK32" s="21">
        <v>5598.2100000000009</v>
      </c>
      <c r="CL32" s="21">
        <v>0</v>
      </c>
      <c r="CM32" s="22">
        <v>6449766.1400000099</v>
      </c>
      <c r="CN32" s="21">
        <v>5500</v>
      </c>
      <c r="CO32" s="21">
        <v>6444266.1400000099</v>
      </c>
      <c r="CP32" s="22">
        <v>0</v>
      </c>
      <c r="CQ32" s="21">
        <v>0</v>
      </c>
      <c r="CR32" s="21">
        <v>0</v>
      </c>
      <c r="CS32" s="21">
        <v>36572.479999999989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421282774.4599998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1809.44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49897.31</v>
      </c>
      <c r="U33" s="21">
        <v>0</v>
      </c>
      <c r="V33" s="21">
        <v>61.53</v>
      </c>
      <c r="W33" s="21">
        <v>58167.729999999996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6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6.75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13.48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109962.23999999999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3610592.6400000006</v>
      </c>
      <c r="E34" s="21">
        <v>432807.13014991576</v>
      </c>
      <c r="F34" s="21">
        <v>3177785.5098500848</v>
      </c>
      <c r="G34" s="21">
        <v>0</v>
      </c>
      <c r="H34" s="21">
        <v>46368.850000000006</v>
      </c>
      <c r="I34" s="21">
        <v>617814.14000000013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783447.88</v>
      </c>
      <c r="P34" s="21">
        <v>0</v>
      </c>
      <c r="Q34" s="21">
        <v>0</v>
      </c>
      <c r="R34" s="21">
        <v>0</v>
      </c>
      <c r="S34" s="21">
        <v>0</v>
      </c>
      <c r="T34" s="21">
        <v>520697.41</v>
      </c>
      <c r="U34" s="21">
        <v>0</v>
      </c>
      <c r="V34" s="21">
        <v>29661.870000000006</v>
      </c>
      <c r="W34" s="21">
        <v>3221445.8</v>
      </c>
      <c r="X34" s="21">
        <v>0</v>
      </c>
      <c r="Y34" s="21">
        <v>7186.4</v>
      </c>
      <c r="Z34" s="21">
        <v>7017.2300000000005</v>
      </c>
      <c r="AA34" s="21">
        <v>0</v>
      </c>
      <c r="AB34" s="21">
        <v>0</v>
      </c>
      <c r="AC34" s="21">
        <v>50560.650000000016</v>
      </c>
      <c r="AD34" s="21">
        <v>23646.039999999997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224.28</v>
      </c>
      <c r="AQ34" s="21">
        <v>0</v>
      </c>
      <c r="AR34" s="21">
        <v>0</v>
      </c>
      <c r="AS34" s="21">
        <v>0</v>
      </c>
      <c r="AT34" s="21">
        <v>17925504.449999996</v>
      </c>
      <c r="AU34" s="21">
        <v>32104.230000000007</v>
      </c>
      <c r="AV34" s="21">
        <v>8993.5800000000017</v>
      </c>
      <c r="AW34" s="21">
        <v>0</v>
      </c>
      <c r="AX34" s="21">
        <v>8993.5800000000017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4270767.6639129994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8329.989999999998</v>
      </c>
      <c r="BO34" s="21">
        <v>0</v>
      </c>
      <c r="BP34" s="21">
        <v>56565.240000000005</v>
      </c>
      <c r="BQ34" s="21">
        <v>12998.16</v>
      </c>
      <c r="BR34" s="21">
        <v>13934.88</v>
      </c>
      <c r="BS34" s="21">
        <v>81050.84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13861.92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71326.984400000001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31423094.708312988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0</v>
      </c>
      <c r="CK35" s="21">
        <v>0</v>
      </c>
      <c r="CL35" s="21">
        <v>0</v>
      </c>
      <c r="CM35" s="22">
        <v>0</v>
      </c>
      <c r="CN35" s="21">
        <v>0</v>
      </c>
      <c r="CO35" s="21">
        <v>0</v>
      </c>
      <c r="CP35" s="22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0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0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626289839.20995319</v>
      </c>
      <c r="E37" s="21">
        <v>138008451.07992199</v>
      </c>
      <c r="F37" s="21">
        <v>422663137.66003102</v>
      </c>
      <c r="G37" s="21">
        <v>65618250.470000103</v>
      </c>
      <c r="H37" s="21">
        <v>271173.95</v>
      </c>
      <c r="I37" s="21">
        <v>58874612.3699999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47263070.350000396</v>
      </c>
      <c r="P37" s="21">
        <v>1138034.7</v>
      </c>
      <c r="Q37" s="21">
        <v>8260416.7599999998</v>
      </c>
      <c r="R37" s="21">
        <v>0</v>
      </c>
      <c r="S37" s="21">
        <v>0</v>
      </c>
      <c r="T37" s="21">
        <v>134665849.449994</v>
      </c>
      <c r="U37" s="21">
        <v>0</v>
      </c>
      <c r="V37" s="21">
        <v>12348232.220000099</v>
      </c>
      <c r="W37" s="21">
        <v>149638560.71000001</v>
      </c>
      <c r="X37" s="21">
        <v>0</v>
      </c>
      <c r="Y37" s="21">
        <v>55160880.619997099</v>
      </c>
      <c r="Z37" s="21">
        <v>72545871.950002596</v>
      </c>
      <c r="AA37" s="21">
        <v>0</v>
      </c>
      <c r="AB37" s="21">
        <v>0</v>
      </c>
      <c r="AC37" s="21">
        <v>8741137.5299997907</v>
      </c>
      <c r="AD37" s="21">
        <v>31787770.730001099</v>
      </c>
      <c r="AE37" s="21">
        <v>0</v>
      </c>
      <c r="AF37" s="21">
        <v>170328.4</v>
      </c>
      <c r="AG37" s="21">
        <v>0</v>
      </c>
      <c r="AH37" s="21">
        <v>0</v>
      </c>
      <c r="AI37" s="21">
        <v>0</v>
      </c>
      <c r="AJ37" s="21">
        <v>545492.17000000004</v>
      </c>
      <c r="AK37" s="21">
        <v>18495.61</v>
      </c>
      <c r="AL37" s="21">
        <v>0</v>
      </c>
      <c r="AM37" s="21">
        <v>27252209.0399983</v>
      </c>
      <c r="AN37" s="21">
        <v>0</v>
      </c>
      <c r="AO37" s="21">
        <v>0</v>
      </c>
      <c r="AP37" s="21">
        <v>2555340.7500000298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56531431.979982898</v>
      </c>
      <c r="BE37" s="21">
        <v>-3166.2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7608567.1699999403</v>
      </c>
      <c r="BO37" s="21">
        <v>0</v>
      </c>
      <c r="BP37" s="21">
        <v>13729304.869999999</v>
      </c>
      <c r="BQ37" s="21">
        <v>3781263.92</v>
      </c>
      <c r="BR37" s="21">
        <v>11083278.289999999</v>
      </c>
      <c r="BS37" s="21">
        <v>39436117.539999001</v>
      </c>
      <c r="BT37" s="21">
        <v>0</v>
      </c>
      <c r="BU37" s="21">
        <v>0</v>
      </c>
      <c r="BV37" s="21">
        <v>6640358.9299999997</v>
      </c>
      <c r="BW37" s="21">
        <v>0</v>
      </c>
      <c r="BX37" s="21">
        <v>0</v>
      </c>
      <c r="BY37" s="21">
        <v>0</v>
      </c>
      <c r="BZ37" s="21">
        <v>0</v>
      </c>
      <c r="CA37" s="21">
        <v>440312.78</v>
      </c>
      <c r="CB37" s="21">
        <v>66046250.320000097</v>
      </c>
      <c r="CC37" s="21">
        <v>0</v>
      </c>
      <c r="CD37" s="21">
        <v>157642.04999999999</v>
      </c>
      <c r="CE37" s="21">
        <v>102391.67999999999</v>
      </c>
      <c r="CF37" s="21">
        <v>0</v>
      </c>
      <c r="CG37" s="21">
        <v>0</v>
      </c>
      <c r="CH37" s="21">
        <v>0</v>
      </c>
      <c r="CI37" s="21">
        <v>0</v>
      </c>
      <c r="CJ37" s="22">
        <v>727448654.35997415</v>
      </c>
      <c r="CK37" s="21">
        <v>7182.05</v>
      </c>
      <c r="CL37" s="21">
        <v>0</v>
      </c>
      <c r="CM37" s="22">
        <v>183153545.36000001</v>
      </c>
      <c r="CN37" s="21">
        <v>14778798.810000001</v>
      </c>
      <c r="CO37" s="21">
        <v>168374746.55000001</v>
      </c>
      <c r="CP37" s="22">
        <v>544287926.94997418</v>
      </c>
      <c r="CQ37" s="21">
        <v>0</v>
      </c>
      <c r="CR37" s="21">
        <v>544287926.94997418</v>
      </c>
      <c r="CS37" s="21">
        <v>2202074.3299999898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2172731798.5399027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0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0</v>
      </c>
      <c r="CK39" s="21">
        <v>0</v>
      </c>
      <c r="CL39" s="21">
        <v>0</v>
      </c>
      <c r="CM39" s="22">
        <v>0</v>
      </c>
      <c r="CN39" s="21">
        <v>0</v>
      </c>
      <c r="CO39" s="21">
        <v>0</v>
      </c>
      <c r="CP39" s="22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0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0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130295261.28000727</v>
      </c>
      <c r="E41" s="21">
        <v>60597856.980006807</v>
      </c>
      <c r="F41" s="21">
        <v>22413489.66000022</v>
      </c>
      <c r="G41" s="21">
        <v>47283914.640000261</v>
      </c>
      <c r="H41" s="21">
        <v>0</v>
      </c>
      <c r="I41" s="21">
        <v>109007060.91000016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1823395.1700000062</v>
      </c>
      <c r="P41" s="21">
        <v>0</v>
      </c>
      <c r="Q41" s="21">
        <v>83512.61</v>
      </c>
      <c r="R41" s="21">
        <v>0</v>
      </c>
      <c r="S41" s="21">
        <v>0</v>
      </c>
      <c r="T41" s="21">
        <v>213611416.34999609</v>
      </c>
      <c r="U41" s="21">
        <v>0</v>
      </c>
      <c r="V41" s="21">
        <v>26749748.059999902</v>
      </c>
      <c r="W41" s="21">
        <v>383225988.20000225</v>
      </c>
      <c r="X41" s="21">
        <v>0</v>
      </c>
      <c r="Y41" s="21">
        <v>5528048.9499999899</v>
      </c>
      <c r="Z41" s="21">
        <v>5275780.1999975229</v>
      </c>
      <c r="AA41" s="21">
        <v>0</v>
      </c>
      <c r="AB41" s="21">
        <v>0</v>
      </c>
      <c r="AC41" s="21">
        <v>2877138.090000032</v>
      </c>
      <c r="AD41" s="21">
        <v>8030474.8600014066</v>
      </c>
      <c r="AE41" s="21">
        <v>0</v>
      </c>
      <c r="AF41" s="21">
        <v>0</v>
      </c>
      <c r="AG41" s="21">
        <v>3587668.56</v>
      </c>
      <c r="AH41" s="21">
        <v>10183516.870000001</v>
      </c>
      <c r="AI41" s="21">
        <v>47670.04</v>
      </c>
      <c r="AJ41" s="21">
        <v>0</v>
      </c>
      <c r="AK41" s="21">
        <v>0</v>
      </c>
      <c r="AL41" s="21">
        <v>0</v>
      </c>
      <c r="AM41" s="21">
        <v>49750.539999999855</v>
      </c>
      <c r="AN41" s="21">
        <v>0</v>
      </c>
      <c r="AO41" s="21">
        <v>0</v>
      </c>
      <c r="AP41" s="21">
        <v>284399.9999999993</v>
      </c>
      <c r="AQ41" s="21">
        <v>0</v>
      </c>
      <c r="AR41" s="21">
        <v>0</v>
      </c>
      <c r="AS41" s="21">
        <v>0</v>
      </c>
      <c r="AT41" s="21">
        <v>919528135.89994514</v>
      </c>
      <c r="AU41" s="21">
        <v>36957988.130001321</v>
      </c>
      <c r="AV41" s="21">
        <v>19439937.550000802</v>
      </c>
      <c r="AW41" s="21">
        <v>0</v>
      </c>
      <c r="AX41" s="21">
        <v>530605915.44999009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1170961970.1699829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670.77999999894655</v>
      </c>
      <c r="BM41" s="21">
        <v>0</v>
      </c>
      <c r="BN41" s="21">
        <v>415627858.46945655</v>
      </c>
      <c r="BO41" s="21">
        <v>0</v>
      </c>
      <c r="BP41" s="21">
        <v>107331919.00999999</v>
      </c>
      <c r="BQ41" s="21">
        <v>0</v>
      </c>
      <c r="BR41" s="21">
        <v>701522.17000000027</v>
      </c>
      <c r="BS41" s="21">
        <v>95680897.949999467</v>
      </c>
      <c r="BT41" s="21">
        <v>0</v>
      </c>
      <c r="BU41" s="21">
        <v>0</v>
      </c>
      <c r="BV41" s="21">
        <v>49750.539999999855</v>
      </c>
      <c r="BW41" s="21">
        <v>0</v>
      </c>
      <c r="BX41" s="21">
        <v>280626.21999999997</v>
      </c>
      <c r="BY41" s="21">
        <v>0</v>
      </c>
      <c r="BZ41" s="21">
        <v>0</v>
      </c>
      <c r="CA41" s="21">
        <v>24012157.499999996</v>
      </c>
      <c r="CB41" s="21">
        <v>168535554.33000049</v>
      </c>
      <c r="CC41" s="21">
        <v>1463569.54</v>
      </c>
      <c r="CD41" s="21">
        <v>176903258.77999982</v>
      </c>
      <c r="CE41" s="21">
        <v>0</v>
      </c>
      <c r="CF41" s="21">
        <v>0</v>
      </c>
      <c r="CG41" s="21">
        <v>5558566.6500000004</v>
      </c>
      <c r="CH41" s="21">
        <v>102944942.71000017</v>
      </c>
      <c r="CI41" s="21">
        <v>0</v>
      </c>
      <c r="CJ41" s="22">
        <v>120624851.86</v>
      </c>
      <c r="CK41" s="21">
        <v>0</v>
      </c>
      <c r="CL41" s="21">
        <v>0</v>
      </c>
      <c r="CM41" s="22">
        <v>119195429.25</v>
      </c>
      <c r="CN41" s="21">
        <v>0</v>
      </c>
      <c r="CO41" s="21">
        <v>119195429.25</v>
      </c>
      <c r="CP41" s="22">
        <v>1429422.61</v>
      </c>
      <c r="CQ41" s="21">
        <v>0</v>
      </c>
      <c r="CR41" s="21">
        <v>1429422.61</v>
      </c>
      <c r="CS41" s="21">
        <v>53962.57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4797924886.9693804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0</v>
      </c>
      <c r="CK42" s="21">
        <v>0</v>
      </c>
      <c r="CL42" s="21">
        <v>0</v>
      </c>
      <c r="CM42" s="22">
        <v>0</v>
      </c>
      <c r="CN42" s="21">
        <v>0</v>
      </c>
      <c r="CO42" s="21">
        <v>0</v>
      </c>
      <c r="CP42" s="22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0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0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0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0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0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11769154.259999674</v>
      </c>
      <c r="E48" s="21">
        <v>2427440.5988843888</v>
      </c>
      <c r="F48" s="21">
        <v>5785311.0253256764</v>
      </c>
      <c r="G48" s="21">
        <v>3556402.6357896086</v>
      </c>
      <c r="H48" s="21">
        <v>115920.42000000097</v>
      </c>
      <c r="I48" s="21">
        <v>-2.2351741790771484E-8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1443352.0999999994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13664808.529999867</v>
      </c>
      <c r="W48" s="21">
        <v>163379143.78999981</v>
      </c>
      <c r="X48" s="21">
        <v>0</v>
      </c>
      <c r="Y48" s="21">
        <v>43874312.499999732</v>
      </c>
      <c r="Z48" s="21">
        <v>9122902.500000041</v>
      </c>
      <c r="AA48" s="21">
        <v>0</v>
      </c>
      <c r="AB48" s="21">
        <v>0</v>
      </c>
      <c r="AC48" s="21">
        <v>233.57000007806346</v>
      </c>
      <c r="AD48" s="21">
        <v>162.70999996038154</v>
      </c>
      <c r="AE48" s="21">
        <v>0</v>
      </c>
      <c r="AF48" s="21">
        <v>5951.25</v>
      </c>
      <c r="AG48" s="21">
        <v>0</v>
      </c>
      <c r="AH48" s="21">
        <v>0</v>
      </c>
      <c r="AI48" s="21">
        <v>0</v>
      </c>
      <c r="AJ48" s="21">
        <v>0</v>
      </c>
      <c r="AK48" s="21">
        <v>600</v>
      </c>
      <c r="AL48" s="21">
        <v>0</v>
      </c>
      <c r="AM48" s="21">
        <v>3000</v>
      </c>
      <c r="AN48" s="21">
        <v>0</v>
      </c>
      <c r="AO48" s="21">
        <v>0</v>
      </c>
      <c r="AP48" s="21">
        <v>6.0535967350006104E-9</v>
      </c>
      <c r="AQ48" s="21">
        <v>0</v>
      </c>
      <c r="AR48" s="21">
        <v>0</v>
      </c>
      <c r="AS48" s="21">
        <v>0</v>
      </c>
      <c r="AT48" s="21">
        <v>105659203.08000083</v>
      </c>
      <c r="AU48" s="21">
        <v>51.619999994523823</v>
      </c>
      <c r="AV48" s="21">
        <v>357.0000000372529</v>
      </c>
      <c r="AW48" s="21">
        <v>0</v>
      </c>
      <c r="AX48" s="21">
        <v>51.619999988703057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22771495.70000026</v>
      </c>
      <c r="BE48" s="21">
        <v>163832.62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106244876.93999586</v>
      </c>
      <c r="BO48" s="21">
        <v>0</v>
      </c>
      <c r="BP48" s="21">
        <v>100617885.41000009</v>
      </c>
      <c r="BQ48" s="21">
        <v>75360.010000000009</v>
      </c>
      <c r="BR48" s="21">
        <v>1129929.1599999995</v>
      </c>
      <c r="BS48" s="21">
        <v>24297673.279999387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259958.47999999934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604600216.54999566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7581309.5</v>
      </c>
      <c r="E49" s="21">
        <v>838702.82</v>
      </c>
      <c r="F49" s="21">
        <v>6742606.6799999997</v>
      </c>
      <c r="G49" s="21">
        <v>0</v>
      </c>
      <c r="H49" s="21">
        <v>0</v>
      </c>
      <c r="I49" s="21">
        <v>2834297.5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6591.74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106913308.31</v>
      </c>
      <c r="X49" s="21">
        <v>0</v>
      </c>
      <c r="Y49" s="21">
        <v>5954917.6200000001</v>
      </c>
      <c r="Z49" s="21">
        <v>5982858.4100000001</v>
      </c>
      <c r="AA49" s="21">
        <v>0</v>
      </c>
      <c r="AB49" s="21">
        <v>0</v>
      </c>
      <c r="AC49" s="21">
        <v>51416043.07</v>
      </c>
      <c r="AD49" s="21">
        <v>7013836.7000000002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5794339.71</v>
      </c>
      <c r="AQ49" s="21">
        <v>0</v>
      </c>
      <c r="AR49" s="21">
        <v>0</v>
      </c>
      <c r="AS49" s="21">
        <v>0</v>
      </c>
      <c r="AT49" s="21">
        <v>4976092.9000000004</v>
      </c>
      <c r="AU49" s="21">
        <v>1257348.1200000001</v>
      </c>
      <c r="AV49" s="21">
        <v>927451.6</v>
      </c>
      <c r="AW49" s="21">
        <v>0</v>
      </c>
      <c r="AX49" s="21">
        <v>863749.71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196126553.49000001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20247617.920000002</v>
      </c>
      <c r="BN49" s="21">
        <v>137065670.12</v>
      </c>
      <c r="BO49" s="21">
        <v>0</v>
      </c>
      <c r="BP49" s="21">
        <v>1006235.06</v>
      </c>
      <c r="BQ49" s="21">
        <v>0</v>
      </c>
      <c r="BR49" s="21">
        <v>0</v>
      </c>
      <c r="BS49" s="21">
        <v>145206963.81999999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254890.5</v>
      </c>
      <c r="CF49" s="21">
        <v>0</v>
      </c>
      <c r="CG49" s="21">
        <v>0</v>
      </c>
      <c r="CH49" s="21">
        <v>0</v>
      </c>
      <c r="CI49" s="21">
        <v>18131194.25</v>
      </c>
      <c r="CJ49" s="22">
        <v>324894479.88</v>
      </c>
      <c r="CK49" s="21">
        <v>0</v>
      </c>
      <c r="CL49" s="21">
        <v>0</v>
      </c>
      <c r="CM49" s="22">
        <v>324894479.88</v>
      </c>
      <c r="CN49" s="21">
        <v>324894479.88</v>
      </c>
      <c r="CO49" s="21">
        <v>0</v>
      </c>
      <c r="CP49" s="22">
        <v>0</v>
      </c>
      <c r="CQ49" s="21">
        <v>0</v>
      </c>
      <c r="CR49" s="21">
        <v>0</v>
      </c>
      <c r="CS49" s="21">
        <v>45885.1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1044501635.0299999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82270202.310000092</v>
      </c>
      <c r="CK53" s="21">
        <v>0</v>
      </c>
      <c r="CL53" s="21">
        <v>0</v>
      </c>
      <c r="CM53" s="22">
        <v>82270202.310000092</v>
      </c>
      <c r="CN53" s="21">
        <v>1015907.0600000002</v>
      </c>
      <c r="CO53" s="21">
        <v>81254295.250000089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82270202.310000092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0</v>
      </c>
      <c r="CK55" s="21">
        <v>0</v>
      </c>
      <c r="CL55" s="21">
        <v>0</v>
      </c>
      <c r="CM55" s="22">
        <v>0</v>
      </c>
      <c r="CN55" s="21">
        <v>0</v>
      </c>
      <c r="CO55" s="21">
        <v>0</v>
      </c>
      <c r="CP55" s="22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0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1770704.16</v>
      </c>
      <c r="BE56" s="21">
        <v>218241.49000000002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0</v>
      </c>
      <c r="CK56" s="21">
        <v>0</v>
      </c>
      <c r="CL56" s="21">
        <v>0</v>
      </c>
      <c r="CM56" s="22">
        <v>0</v>
      </c>
      <c r="CN56" s="21">
        <v>0</v>
      </c>
      <c r="CO56" s="21">
        <v>0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140183716.48998135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142172662.13998136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1167122.4100000001</v>
      </c>
      <c r="BE57" s="21">
        <v>274498.22000000009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346515042.95000005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347956663.58000004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613740419.71000004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613740419.71000004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1756458191.5199986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1756458191.5199986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20695.8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13245547376.550001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13245568072.35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-8779.6500000000033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17615479.709999993</v>
      </c>
      <c r="CW62" s="21">
        <v>11335856156.709995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11353462856.769995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59344.82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196151808.67000178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196211153.49000177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255884791.58000007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12677337677.57398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12933222469.15398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10978.77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9908973.9199999999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9919952.6899999995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172974359.34999999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2591896965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2764871324.3499999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64976091.569999948</v>
      </c>
      <c r="BE67" s="21">
        <v>53860944.420000009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803932072.45000005</v>
      </c>
      <c r="CK67" s="21">
        <v>0</v>
      </c>
      <c r="CL67" s="21">
        <v>0</v>
      </c>
      <c r="CM67" s="22">
        <v>803932072.45000005</v>
      </c>
      <c r="CN67" s="21">
        <v>289495428.69999999</v>
      </c>
      <c r="CO67" s="21">
        <v>514436643.75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13261425348.580263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14184194457.020262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1669599.323421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3011500561.848094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3013170161.171515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83892050.610000074</v>
      </c>
      <c r="CK69" s="21">
        <v>0</v>
      </c>
      <c r="CL69" s="21">
        <v>0</v>
      </c>
      <c r="CM69" s="22">
        <v>83892050.610000074</v>
      </c>
      <c r="CN69" s="21">
        <v>1243240.7499999998</v>
      </c>
      <c r="CO69" s="21">
        <v>82648809.860000074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16507313932.15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16591205982.759998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463919441.08001</v>
      </c>
      <c r="BE70" s="21">
        <v>45467481.359999798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441891469.23000085</v>
      </c>
      <c r="CK70" s="21">
        <v>11084089.250000006</v>
      </c>
      <c r="CL70" s="21">
        <v>548938.33999999985</v>
      </c>
      <c r="CM70" s="22">
        <v>169778036.28000057</v>
      </c>
      <c r="CN70" s="21">
        <v>2661531.240000003</v>
      </c>
      <c r="CO70" s="21">
        <v>167116505.04000056</v>
      </c>
      <c r="CP70" s="22">
        <v>260480405.36000031</v>
      </c>
      <c r="CQ70" s="21">
        <v>11702977.319999963</v>
      </c>
      <c r="CR70" s="21">
        <v>248777428.04000035</v>
      </c>
      <c r="CS70" s="21">
        <v>6146912.1399999661</v>
      </c>
      <c r="CT70" s="21">
        <v>0</v>
      </c>
      <c r="CU70" s="21">
        <v>0</v>
      </c>
      <c r="CV70" s="21">
        <v>0</v>
      </c>
      <c r="CW70" s="21">
        <v>786264540.87998104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1743689844.6899915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665613976.83995068</v>
      </c>
      <c r="BE71" s="21">
        <v>696568249.66003072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2389759.2600000002</v>
      </c>
      <c r="CK71" s="21">
        <v>0</v>
      </c>
      <c r="CL71" s="21">
        <v>0</v>
      </c>
      <c r="CM71" s="22">
        <v>2389759.2600000002</v>
      </c>
      <c r="CN71" s="21">
        <v>424076.8299999999</v>
      </c>
      <c r="CO71" s="21">
        <v>1965682.4300000004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12680395953.678093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14044967939.438074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-127032.56000000003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24328681792.980331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24328554760.42033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18449176622.463074</v>
      </c>
      <c r="E73" s="56">
        <v>8844519906.5794048</v>
      </c>
      <c r="F73" s="56">
        <v>6437188798.4541349</v>
      </c>
      <c r="G73" s="56">
        <v>3167467917.4295373</v>
      </c>
      <c r="H73" s="56">
        <v>140031694.23926398</v>
      </c>
      <c r="I73" s="56">
        <v>4311771030.0403032</v>
      </c>
      <c r="J73" s="56">
        <v>17441245.579999998</v>
      </c>
      <c r="K73" s="56">
        <v>100011.80000000005</v>
      </c>
      <c r="L73" s="56">
        <v>0</v>
      </c>
      <c r="M73" s="56">
        <v>0</v>
      </c>
      <c r="N73" s="56">
        <v>19921014.330000002</v>
      </c>
      <c r="O73" s="56">
        <v>361569235.98181379</v>
      </c>
      <c r="P73" s="56">
        <v>1408022.3599999999</v>
      </c>
      <c r="Q73" s="56">
        <v>390625853.09188598</v>
      </c>
      <c r="R73" s="56">
        <v>0</v>
      </c>
      <c r="S73" s="56">
        <v>0</v>
      </c>
      <c r="T73" s="56">
        <v>3477230984.8704648</v>
      </c>
      <c r="U73" s="56">
        <v>17411283.870000001</v>
      </c>
      <c r="V73" s="56">
        <v>841609952.00001955</v>
      </c>
      <c r="W73" s="56">
        <v>9264341364.5736237</v>
      </c>
      <c r="X73" s="56">
        <v>2462162.96</v>
      </c>
      <c r="Y73" s="56">
        <v>671785242.22324288</v>
      </c>
      <c r="Z73" s="56">
        <v>711171647.12776315</v>
      </c>
      <c r="AA73" s="56">
        <v>98605.5</v>
      </c>
      <c r="AB73" s="56">
        <v>137411</v>
      </c>
      <c r="AC73" s="56">
        <v>256804265.07071686</v>
      </c>
      <c r="AD73" s="56">
        <v>2035755237.4819314</v>
      </c>
      <c r="AE73" s="56">
        <v>1118548.9099999999</v>
      </c>
      <c r="AF73" s="56">
        <v>11437750.370005999</v>
      </c>
      <c r="AG73" s="56">
        <v>700672123.4799999</v>
      </c>
      <c r="AH73" s="56">
        <v>935058619.03999996</v>
      </c>
      <c r="AI73" s="56">
        <v>6068240.8200000003</v>
      </c>
      <c r="AJ73" s="56">
        <v>24741795.259999998</v>
      </c>
      <c r="AK73" s="56">
        <v>1669232.460006</v>
      </c>
      <c r="AL73" s="56">
        <v>0</v>
      </c>
      <c r="AM73" s="56">
        <v>268744729.23999834</v>
      </c>
      <c r="AN73" s="56">
        <v>383251.16000000003</v>
      </c>
      <c r="AO73" s="56">
        <v>0</v>
      </c>
      <c r="AP73" s="56">
        <v>110961157.08022135</v>
      </c>
      <c r="AQ73" s="56">
        <v>0</v>
      </c>
      <c r="AR73" s="56">
        <v>0</v>
      </c>
      <c r="AS73" s="56">
        <v>0</v>
      </c>
      <c r="AT73" s="56">
        <v>8184655310.2748928</v>
      </c>
      <c r="AU73" s="56">
        <v>930968765.54615033</v>
      </c>
      <c r="AV73" s="56">
        <v>51118472.290033802</v>
      </c>
      <c r="AW73" s="56">
        <v>0</v>
      </c>
      <c r="AX73" s="56">
        <v>558783145.76007807</v>
      </c>
      <c r="AY73" s="56">
        <v>0</v>
      </c>
      <c r="AZ73" s="56">
        <v>0</v>
      </c>
      <c r="BA73" s="56">
        <v>0</v>
      </c>
      <c r="BB73" s="56">
        <v>325740368.94999999</v>
      </c>
      <c r="BC73" s="56">
        <v>5739118.1600000001</v>
      </c>
      <c r="BD73" s="56">
        <v>8175853905.5794868</v>
      </c>
      <c r="BE73" s="56">
        <v>159985.78</v>
      </c>
      <c r="BF73" s="56">
        <v>0</v>
      </c>
      <c r="BG73" s="56">
        <v>0</v>
      </c>
      <c r="BH73" s="56">
        <v>2107080.9</v>
      </c>
      <c r="BI73" s="56">
        <v>27921491.988072</v>
      </c>
      <c r="BJ73" s="56">
        <v>5164447.0294420002</v>
      </c>
      <c r="BK73" s="56">
        <v>0</v>
      </c>
      <c r="BL73" s="56">
        <v>20065427.96553719</v>
      </c>
      <c r="BM73" s="56">
        <v>33971632.438824147</v>
      </c>
      <c r="BN73" s="56">
        <v>1099356248.0300195</v>
      </c>
      <c r="BO73" s="56">
        <v>0</v>
      </c>
      <c r="BP73" s="56">
        <v>1699540350.8297656</v>
      </c>
      <c r="BQ73" s="56">
        <v>60740475.760396987</v>
      </c>
      <c r="BR73" s="56">
        <v>877483552.62367356</v>
      </c>
      <c r="BS73" s="56">
        <v>1876646969.9052885</v>
      </c>
      <c r="BT73" s="56">
        <v>0</v>
      </c>
      <c r="BU73" s="56">
        <v>0</v>
      </c>
      <c r="BV73" s="56">
        <v>76819012.128382996</v>
      </c>
      <c r="BW73" s="56">
        <v>0</v>
      </c>
      <c r="BX73" s="56">
        <v>108278624.63999999</v>
      </c>
      <c r="BY73" s="56">
        <v>0</v>
      </c>
      <c r="BZ73" s="56">
        <v>0</v>
      </c>
      <c r="CA73" s="56">
        <v>928374383.13</v>
      </c>
      <c r="CB73" s="56">
        <v>13197304923.689993</v>
      </c>
      <c r="CC73" s="56">
        <v>269128670.45999998</v>
      </c>
      <c r="CD73" s="56">
        <v>10494369803.049999</v>
      </c>
      <c r="CE73" s="56">
        <v>6691560.1599999992</v>
      </c>
      <c r="CF73" s="56">
        <v>0</v>
      </c>
      <c r="CG73" s="56">
        <v>157057611.72000003</v>
      </c>
      <c r="CH73" s="56">
        <v>1949892446.3600004</v>
      </c>
      <c r="CI73" s="56">
        <v>305051838.36999989</v>
      </c>
      <c r="CJ73" s="56">
        <v>11733843516.149696</v>
      </c>
      <c r="CK73" s="56">
        <v>73142572.629999951</v>
      </c>
      <c r="CL73" s="56">
        <v>517770.22</v>
      </c>
      <c r="CM73" s="56">
        <v>6385386078.5497541</v>
      </c>
      <c r="CN73" s="56">
        <v>3003250436.0142803</v>
      </c>
      <c r="CO73" s="56">
        <v>3382135642.5354743</v>
      </c>
      <c r="CP73" s="56">
        <v>5274797094.749939</v>
      </c>
      <c r="CQ73" s="56">
        <v>1029023188.8591051</v>
      </c>
      <c r="CR73" s="56">
        <v>4245773905.8908362</v>
      </c>
      <c r="CS73" s="56">
        <v>219658682.95673689</v>
      </c>
      <c r="CT73" s="56">
        <v>2131659.13</v>
      </c>
      <c r="CU73" s="56">
        <v>124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106416327940.14084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1627931293.4933817</v>
      </c>
      <c r="BE74" s="56">
        <v>796389415.15003061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1332105351.5500009</v>
      </c>
      <c r="CK74" s="56">
        <v>11084089.250000006</v>
      </c>
      <c r="CL74" s="56">
        <v>548938.33999999985</v>
      </c>
      <c r="CM74" s="56">
        <v>1059991918.6000007</v>
      </c>
      <c r="CN74" s="56">
        <v>293824277.51999998</v>
      </c>
      <c r="CO74" s="56">
        <v>766167641.08000064</v>
      </c>
      <c r="CP74" s="56">
        <v>260480405.36000031</v>
      </c>
      <c r="CQ74" s="56">
        <v>11702977.319999963</v>
      </c>
      <c r="CR74" s="56">
        <v>248777428.04000035</v>
      </c>
      <c r="CS74" s="56">
        <v>6146912.1399999661</v>
      </c>
      <c r="CT74" s="56">
        <v>0</v>
      </c>
      <c r="CU74" s="56">
        <v>0</v>
      </c>
      <c r="CV74" s="56">
        <v>17615479.709999993</v>
      </c>
      <c r="CW74" s="56">
        <v>113489178459.21069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117269366911.25414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18449176622.463074</v>
      </c>
      <c r="E75" s="56">
        <v>8844519906.5794048</v>
      </c>
      <c r="F75" s="56">
        <v>6437188798.4541349</v>
      </c>
      <c r="G75" s="56">
        <v>3167467917.4295373</v>
      </c>
      <c r="H75" s="56">
        <v>140031694.23926398</v>
      </c>
      <c r="I75" s="56">
        <v>4311771030.0403032</v>
      </c>
      <c r="J75" s="56">
        <v>17441245.579999998</v>
      </c>
      <c r="K75" s="56">
        <v>100011.80000000005</v>
      </c>
      <c r="L75" s="56">
        <v>0</v>
      </c>
      <c r="M75" s="56">
        <v>0</v>
      </c>
      <c r="N75" s="56">
        <v>19921014.330000002</v>
      </c>
      <c r="O75" s="56">
        <v>361569235.98181379</v>
      </c>
      <c r="P75" s="56">
        <v>1408022.3599999999</v>
      </c>
      <c r="Q75" s="56">
        <v>390625853.09188598</v>
      </c>
      <c r="R75" s="56">
        <v>0</v>
      </c>
      <c r="S75" s="56">
        <v>0</v>
      </c>
      <c r="T75" s="56">
        <v>3477230984.8704648</v>
      </c>
      <c r="U75" s="56">
        <v>17411283.870000001</v>
      </c>
      <c r="V75" s="56">
        <v>841609952.00001955</v>
      </c>
      <c r="W75" s="56">
        <v>9264341364.5736237</v>
      </c>
      <c r="X75" s="56">
        <v>2462162.96</v>
      </c>
      <c r="Y75" s="56">
        <v>671785242.22324288</v>
      </c>
      <c r="Z75" s="56">
        <v>711171647.12776315</v>
      </c>
      <c r="AA75" s="56">
        <v>98605.5</v>
      </c>
      <c r="AB75" s="56">
        <v>137411</v>
      </c>
      <c r="AC75" s="56">
        <v>256804265.07071686</v>
      </c>
      <c r="AD75" s="56">
        <v>2035755237.4819314</v>
      </c>
      <c r="AE75" s="56">
        <v>1118548.9099999999</v>
      </c>
      <c r="AF75" s="56">
        <v>11437750.370005999</v>
      </c>
      <c r="AG75" s="56">
        <v>700672123.4799999</v>
      </c>
      <c r="AH75" s="56">
        <v>935058619.03999996</v>
      </c>
      <c r="AI75" s="56">
        <v>6068240.8200000003</v>
      </c>
      <c r="AJ75" s="56">
        <v>24741795.259999998</v>
      </c>
      <c r="AK75" s="56">
        <v>1669232.460006</v>
      </c>
      <c r="AL75" s="56">
        <v>0</v>
      </c>
      <c r="AM75" s="56">
        <v>268744729.23999834</v>
      </c>
      <c r="AN75" s="56">
        <v>383251.16000000003</v>
      </c>
      <c r="AO75" s="56">
        <v>0</v>
      </c>
      <c r="AP75" s="56">
        <v>110961157.08022135</v>
      </c>
      <c r="AQ75" s="56">
        <v>0</v>
      </c>
      <c r="AR75" s="56">
        <v>0</v>
      </c>
      <c r="AS75" s="56">
        <v>0</v>
      </c>
      <c r="AT75" s="56">
        <v>8184655310.2748928</v>
      </c>
      <c r="AU75" s="56">
        <v>930968765.54615033</v>
      </c>
      <c r="AV75" s="56">
        <v>51118472.290033802</v>
      </c>
      <c r="AW75" s="56">
        <v>0</v>
      </c>
      <c r="AX75" s="56">
        <v>558783145.76007807</v>
      </c>
      <c r="AY75" s="56">
        <v>0</v>
      </c>
      <c r="AZ75" s="56">
        <v>0</v>
      </c>
      <c r="BA75" s="56">
        <v>0</v>
      </c>
      <c r="BB75" s="56">
        <v>325740368.94999999</v>
      </c>
      <c r="BC75" s="56">
        <v>5739118.1600000001</v>
      </c>
      <c r="BD75" s="56">
        <v>9803785199.0728683</v>
      </c>
      <c r="BE75" s="56">
        <v>796549400.93003058</v>
      </c>
      <c r="BF75" s="56">
        <v>0</v>
      </c>
      <c r="BG75" s="56">
        <v>0</v>
      </c>
      <c r="BH75" s="56">
        <v>2107080.9</v>
      </c>
      <c r="BI75" s="56">
        <v>27921491.988072</v>
      </c>
      <c r="BJ75" s="56">
        <v>5164447.0294420002</v>
      </c>
      <c r="BK75" s="56">
        <v>0</v>
      </c>
      <c r="BL75" s="56">
        <v>20065427.96553719</v>
      </c>
      <c r="BM75" s="56">
        <v>33971632.438824147</v>
      </c>
      <c r="BN75" s="56">
        <v>1099356248.0300195</v>
      </c>
      <c r="BO75" s="56">
        <v>0</v>
      </c>
      <c r="BP75" s="56">
        <v>1699540350.8297656</v>
      </c>
      <c r="BQ75" s="56">
        <v>60740475.760396987</v>
      </c>
      <c r="BR75" s="56">
        <v>877483552.62367356</v>
      </c>
      <c r="BS75" s="56">
        <v>1876646969.9052885</v>
      </c>
      <c r="BT75" s="56">
        <v>0</v>
      </c>
      <c r="BU75" s="56">
        <v>0</v>
      </c>
      <c r="BV75" s="56">
        <v>76819012.128382996</v>
      </c>
      <c r="BW75" s="56">
        <v>0</v>
      </c>
      <c r="BX75" s="56">
        <v>108278624.63999999</v>
      </c>
      <c r="BY75" s="56">
        <v>0</v>
      </c>
      <c r="BZ75" s="56">
        <v>0</v>
      </c>
      <c r="CA75" s="56">
        <v>928374383.13</v>
      </c>
      <c r="CB75" s="56">
        <v>13197304923.689993</v>
      </c>
      <c r="CC75" s="56">
        <v>269128670.45999998</v>
      </c>
      <c r="CD75" s="56">
        <v>10494369803.049999</v>
      </c>
      <c r="CE75" s="56">
        <v>6691560.1599999992</v>
      </c>
      <c r="CF75" s="56">
        <v>0</v>
      </c>
      <c r="CG75" s="56">
        <v>157057611.72000003</v>
      </c>
      <c r="CH75" s="56">
        <v>1949892446.3600004</v>
      </c>
      <c r="CI75" s="56">
        <v>305051838.36999989</v>
      </c>
      <c r="CJ75" s="56">
        <v>13065948867.699697</v>
      </c>
      <c r="CK75" s="56">
        <v>84226661.879999951</v>
      </c>
      <c r="CL75" s="56">
        <v>1066708.5599999998</v>
      </c>
      <c r="CM75" s="56">
        <v>7445377997.1497545</v>
      </c>
      <c r="CN75" s="56">
        <v>3297074713.5342803</v>
      </c>
      <c r="CO75" s="56">
        <v>4148303283.6154747</v>
      </c>
      <c r="CP75" s="56">
        <v>5535277500.1099396</v>
      </c>
      <c r="CQ75" s="56">
        <v>1040726166.179105</v>
      </c>
      <c r="CR75" s="56">
        <v>4494551333.9308367</v>
      </c>
      <c r="CS75" s="56">
        <v>225805595.09673685</v>
      </c>
      <c r="CT75" s="56">
        <v>2131659.13</v>
      </c>
      <c r="CU75" s="56">
        <v>124</v>
      </c>
      <c r="CV75" s="56">
        <v>17615479.709999993</v>
      </c>
      <c r="CW75" s="56">
        <v>113489178459.21069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223685694851.39496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8A82-87D4-44C4-9E05-53711B9AF3C1}">
  <dimension ref="A1:DM141"/>
  <sheetViews>
    <sheetView showGridLines="0" zoomScale="80" zoomScaleNormal="80" workbookViewId="0">
      <pane xSplit="3" ySplit="6" topLeftCell="D7" activePane="bottomRight" state="frozen"/>
      <selection activeCell="DB53" sqref="DB53"/>
      <selection pane="topRight" activeCell="DB53" sqref="DB53"/>
      <selection pane="bottomLeft" activeCell="DB53" sqref="DB5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11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243292483.27000001</v>
      </c>
      <c r="E7" s="21">
        <v>0</v>
      </c>
      <c r="F7" s="21">
        <v>0</v>
      </c>
      <c r="G7" s="21">
        <v>243292483.27000001</v>
      </c>
      <c r="H7" s="21">
        <v>16039201.130000001</v>
      </c>
      <c r="I7" s="21">
        <v>0</v>
      </c>
      <c r="J7" s="21">
        <v>84444.37</v>
      </c>
      <c r="K7" s="21">
        <v>0</v>
      </c>
      <c r="L7" s="21">
        <v>0</v>
      </c>
      <c r="M7" s="21">
        <v>0</v>
      </c>
      <c r="N7" s="21">
        <v>0</v>
      </c>
      <c r="O7" s="21">
        <v>140233609.34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77633722.359999999</v>
      </c>
      <c r="Z7" s="21">
        <v>364745301.44999999</v>
      </c>
      <c r="AA7" s="21">
        <v>0</v>
      </c>
      <c r="AB7" s="21">
        <v>15219595.449999999</v>
      </c>
      <c r="AC7" s="21">
        <v>34530.17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137094183.88</v>
      </c>
      <c r="AN7" s="21">
        <v>0</v>
      </c>
      <c r="AO7" s="21">
        <v>0</v>
      </c>
      <c r="AP7" s="21">
        <v>7211500.54</v>
      </c>
      <c r="AQ7" s="21">
        <v>0</v>
      </c>
      <c r="AR7" s="21">
        <v>0</v>
      </c>
      <c r="AS7" s="21">
        <v>0</v>
      </c>
      <c r="AT7" s="21">
        <v>159279437.52000001</v>
      </c>
      <c r="AU7" s="21">
        <v>2331658.44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68236770.040000007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134402406.33000001</v>
      </c>
      <c r="BQ7" s="21">
        <v>25489128.219999999</v>
      </c>
      <c r="BR7" s="21">
        <v>25251217.91</v>
      </c>
      <c r="BS7" s="21">
        <v>4869862.4000000004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1669034.99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1423118087.8100002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1278519015.950001</v>
      </c>
      <c r="E8" s="21">
        <v>44723765.399999999</v>
      </c>
      <c r="F8" s="21">
        <v>689069586.72000098</v>
      </c>
      <c r="G8" s="21">
        <v>544725663.83000004</v>
      </c>
      <c r="H8" s="21">
        <v>293893871.35000002</v>
      </c>
      <c r="I8" s="21">
        <v>100642180.45999999</v>
      </c>
      <c r="J8" s="21">
        <v>1925674.56</v>
      </c>
      <c r="K8" s="21">
        <v>2386734.58</v>
      </c>
      <c r="L8" s="21">
        <v>0</v>
      </c>
      <c r="M8" s="21">
        <v>0</v>
      </c>
      <c r="N8" s="21">
        <v>0</v>
      </c>
      <c r="O8" s="21">
        <v>64518145.939999998</v>
      </c>
      <c r="P8" s="21">
        <v>0</v>
      </c>
      <c r="Q8" s="21">
        <v>98889603.219999999</v>
      </c>
      <c r="R8" s="21">
        <v>0</v>
      </c>
      <c r="S8" s="21">
        <v>0</v>
      </c>
      <c r="T8" s="21">
        <v>492414663.13999999</v>
      </c>
      <c r="U8" s="21">
        <v>0</v>
      </c>
      <c r="V8" s="21">
        <v>106249234.72</v>
      </c>
      <c r="W8" s="21">
        <v>312949530.67000002</v>
      </c>
      <c r="X8" s="21">
        <v>0</v>
      </c>
      <c r="Y8" s="21">
        <v>33932782.109999999</v>
      </c>
      <c r="Z8" s="21">
        <v>85485697.939999998</v>
      </c>
      <c r="AA8" s="21">
        <v>9998.58</v>
      </c>
      <c r="AB8" s="21">
        <v>0</v>
      </c>
      <c r="AC8" s="21">
        <v>1285874.46</v>
      </c>
      <c r="AD8" s="21">
        <v>2071493.0899977349</v>
      </c>
      <c r="AE8" s="21">
        <v>0</v>
      </c>
      <c r="AF8" s="21">
        <v>4395630.29</v>
      </c>
      <c r="AG8" s="21">
        <v>3403576.98</v>
      </c>
      <c r="AH8" s="21">
        <v>15156203.609999999</v>
      </c>
      <c r="AI8" s="21">
        <v>0</v>
      </c>
      <c r="AJ8" s="21">
        <v>58067.81</v>
      </c>
      <c r="AK8" s="21">
        <v>20668.62</v>
      </c>
      <c r="AL8" s="21">
        <v>0</v>
      </c>
      <c r="AM8" s="21">
        <v>46542034.039999999</v>
      </c>
      <c r="AN8" s="21">
        <v>0</v>
      </c>
      <c r="AO8" s="21">
        <v>0</v>
      </c>
      <c r="AP8" s="21">
        <v>4151465.21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10545027.52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9182712.5399999991</v>
      </c>
      <c r="BN8" s="21">
        <v>1300347.95</v>
      </c>
      <c r="BO8" s="21">
        <v>0</v>
      </c>
      <c r="BP8" s="21">
        <v>82488894.290000007</v>
      </c>
      <c r="BQ8" s="21">
        <v>6946059.9100000001</v>
      </c>
      <c r="BR8" s="21">
        <v>17948826.48</v>
      </c>
      <c r="BS8" s="21">
        <v>20260729.609999999</v>
      </c>
      <c r="BT8" s="21">
        <v>0</v>
      </c>
      <c r="BU8" s="21">
        <v>0</v>
      </c>
      <c r="BV8" s="21">
        <v>34723033.729999997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233762.33</v>
      </c>
      <c r="CF8" s="21">
        <v>0</v>
      </c>
      <c r="CG8" s="21">
        <v>0</v>
      </c>
      <c r="CH8" s="21">
        <v>0</v>
      </c>
      <c r="CI8" s="21">
        <v>1391780</v>
      </c>
      <c r="CJ8" s="22">
        <v>362894974.60000002</v>
      </c>
      <c r="CK8" s="21">
        <v>0</v>
      </c>
      <c r="CL8" s="21">
        <v>-3214.0700000000015</v>
      </c>
      <c r="CM8" s="22">
        <v>100811716.56999999</v>
      </c>
      <c r="CN8" s="21">
        <v>2961219.86</v>
      </c>
      <c r="CO8" s="21">
        <v>97850496.709999993</v>
      </c>
      <c r="CP8" s="22">
        <v>262086472.10000002</v>
      </c>
      <c r="CQ8" s="21">
        <v>100168163.3</v>
      </c>
      <c r="CR8" s="21">
        <v>161918308.80000001</v>
      </c>
      <c r="CS8" s="21">
        <v>5598812.8100000434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3502417109.0999985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1268175371.8590002</v>
      </c>
      <c r="E9" s="21">
        <v>57050252.479999982</v>
      </c>
      <c r="F9" s="21">
        <v>404248727.46900016</v>
      </c>
      <c r="G9" s="21">
        <v>806876391.90999997</v>
      </c>
      <c r="H9" s="21">
        <v>344988998.72000027</v>
      </c>
      <c r="I9" s="21">
        <v>15006096.100000001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116469809.54000004</v>
      </c>
      <c r="P9" s="21">
        <v>0</v>
      </c>
      <c r="Q9" s="21">
        <v>44152201.269999996</v>
      </c>
      <c r="R9" s="21">
        <v>0</v>
      </c>
      <c r="S9" s="21">
        <v>0</v>
      </c>
      <c r="T9" s="21">
        <v>1011787010.64</v>
      </c>
      <c r="U9" s="21">
        <v>6162971.5300000003</v>
      </c>
      <c r="V9" s="21">
        <v>92330483.669999972</v>
      </c>
      <c r="W9" s="21">
        <v>583035131.16999984</v>
      </c>
      <c r="X9" s="21">
        <v>584429.47</v>
      </c>
      <c r="Y9" s="21">
        <v>52012012.75999999</v>
      </c>
      <c r="Z9" s="21">
        <v>52157381.359999985</v>
      </c>
      <c r="AA9" s="21">
        <v>2.14</v>
      </c>
      <c r="AB9" s="21">
        <v>0</v>
      </c>
      <c r="AC9" s="21">
        <v>527093.62000000011</v>
      </c>
      <c r="AD9" s="21">
        <v>8420610.790000001</v>
      </c>
      <c r="AE9" s="21">
        <v>0</v>
      </c>
      <c r="AF9" s="21">
        <v>19788258.369999997</v>
      </c>
      <c r="AG9" s="21">
        <v>1971969.39</v>
      </c>
      <c r="AH9" s="21">
        <v>9619682.4800000004</v>
      </c>
      <c r="AI9" s="21">
        <v>67949.45</v>
      </c>
      <c r="AJ9" s="21">
        <v>1190746.42</v>
      </c>
      <c r="AK9" s="21">
        <v>124410.58999999998</v>
      </c>
      <c r="AL9" s="21">
        <v>0</v>
      </c>
      <c r="AM9" s="21">
        <v>6751625.9399999985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23584262.589999992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309916.82000000007</v>
      </c>
      <c r="BO9" s="21">
        <v>0</v>
      </c>
      <c r="BP9" s="21">
        <v>141309484.68999997</v>
      </c>
      <c r="BQ9" s="21">
        <v>9827324.4199999999</v>
      </c>
      <c r="BR9" s="21">
        <v>4715316.7200000007</v>
      </c>
      <c r="BS9" s="21">
        <v>28418102.420000006</v>
      </c>
      <c r="BT9" s="21">
        <v>0</v>
      </c>
      <c r="BU9" s="21">
        <v>0</v>
      </c>
      <c r="BV9" s="21">
        <v>65777021.539999999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-2552.66</v>
      </c>
      <c r="CI9" s="21">
        <v>0</v>
      </c>
      <c r="CJ9" s="22">
        <v>17611911069.144989</v>
      </c>
      <c r="CK9" s="21">
        <v>0</v>
      </c>
      <c r="CL9" s="21">
        <v>723440.4800000001</v>
      </c>
      <c r="CM9" s="22">
        <v>3674960455.5099878</v>
      </c>
      <c r="CN9" s="21">
        <v>403195407.04999882</v>
      </c>
      <c r="CO9" s="21">
        <v>3271765048.4599891</v>
      </c>
      <c r="CP9" s="22">
        <v>13936227173.155003</v>
      </c>
      <c r="CQ9" s="21">
        <v>1231238715.2899981</v>
      </c>
      <c r="CR9" s="21">
        <v>12704988457.865005</v>
      </c>
      <c r="CS9" s="21">
        <v>13522904.049999999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21534697097.013988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1525844282.01</v>
      </c>
      <c r="E10" s="21">
        <v>98620696.910000011</v>
      </c>
      <c r="F10" s="21">
        <v>615616568.11000001</v>
      </c>
      <c r="G10" s="21">
        <v>811607016.99000001</v>
      </c>
      <c r="H10" s="21">
        <v>73801989.109999999</v>
      </c>
      <c r="I10" s="21">
        <v>24188698.300000001</v>
      </c>
      <c r="J10" s="21">
        <v>1093244.19</v>
      </c>
      <c r="K10" s="21">
        <v>7830014.6500000004</v>
      </c>
      <c r="L10" s="21">
        <v>0</v>
      </c>
      <c r="M10" s="21">
        <v>0</v>
      </c>
      <c r="N10" s="21">
        <v>0</v>
      </c>
      <c r="O10" s="21">
        <v>423361843.92000198</v>
      </c>
      <c r="P10" s="21">
        <v>0</v>
      </c>
      <c r="Q10" s="21">
        <v>488838312.57999998</v>
      </c>
      <c r="R10" s="21">
        <v>0</v>
      </c>
      <c r="S10" s="21">
        <v>0</v>
      </c>
      <c r="T10" s="21">
        <v>304327748.24001199</v>
      </c>
      <c r="U10" s="21">
        <v>37267401.130000003</v>
      </c>
      <c r="V10" s="21">
        <v>68832033.070001096</v>
      </c>
      <c r="W10" s="21">
        <v>787308088.09001994</v>
      </c>
      <c r="X10" s="21">
        <v>9863409.4299998991</v>
      </c>
      <c r="Y10" s="21">
        <v>136476039.53999999</v>
      </c>
      <c r="Z10" s="21">
        <v>40963105.630000003</v>
      </c>
      <c r="AA10" s="21">
        <v>6897.69</v>
      </c>
      <c r="AB10" s="21">
        <v>0</v>
      </c>
      <c r="AC10" s="21">
        <v>4184318.6999999504</v>
      </c>
      <c r="AD10" s="21">
        <v>13811421.050000001</v>
      </c>
      <c r="AE10" s="21">
        <v>69575.7</v>
      </c>
      <c r="AF10" s="21">
        <v>2959293.43</v>
      </c>
      <c r="AG10" s="21">
        <v>116408568.56999999</v>
      </c>
      <c r="AH10" s="21">
        <v>113862527.68000001</v>
      </c>
      <c r="AI10" s="21">
        <v>6000671.6399999997</v>
      </c>
      <c r="AJ10" s="21">
        <v>4566809.25</v>
      </c>
      <c r="AK10" s="21">
        <v>3278620.53</v>
      </c>
      <c r="AL10" s="21">
        <v>0</v>
      </c>
      <c r="AM10" s="21">
        <v>25077805.5</v>
      </c>
      <c r="AN10" s="21">
        <v>774591.43</v>
      </c>
      <c r="AO10" s="21">
        <v>0</v>
      </c>
      <c r="AP10" s="21">
        <v>1393703.26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39280744.359999903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22218613.789999999</v>
      </c>
      <c r="BN10" s="21">
        <v>17592987.580000401</v>
      </c>
      <c r="BO10" s="21">
        <v>0</v>
      </c>
      <c r="BP10" s="21">
        <v>117211848.83999999</v>
      </c>
      <c r="BQ10" s="21">
        <v>23114688.5</v>
      </c>
      <c r="BR10" s="21">
        <v>113171381.84999999</v>
      </c>
      <c r="BS10" s="21">
        <v>32602380.489999801</v>
      </c>
      <c r="BT10" s="21">
        <v>0</v>
      </c>
      <c r="BU10" s="21">
        <v>0</v>
      </c>
      <c r="BV10" s="21">
        <v>92937138.359999999</v>
      </c>
      <c r="BW10" s="21">
        <v>0</v>
      </c>
      <c r="BX10" s="21">
        <v>4180</v>
      </c>
      <c r="BY10" s="21">
        <v>0</v>
      </c>
      <c r="BZ10" s="21">
        <v>0</v>
      </c>
      <c r="CA10" s="21">
        <v>0</v>
      </c>
      <c r="CB10" s="21">
        <v>2777378.52</v>
      </c>
      <c r="CC10" s="21">
        <v>632326.44999999995</v>
      </c>
      <c r="CD10" s="21">
        <v>393239.13</v>
      </c>
      <c r="CE10" s="21">
        <v>0</v>
      </c>
      <c r="CF10" s="21">
        <v>0</v>
      </c>
      <c r="CG10" s="21">
        <v>0</v>
      </c>
      <c r="CH10" s="21">
        <v>151910.07</v>
      </c>
      <c r="CI10" s="21">
        <v>26457.08</v>
      </c>
      <c r="CJ10" s="22">
        <v>5101619465.8890467</v>
      </c>
      <c r="CK10" s="21">
        <v>12000</v>
      </c>
      <c r="CL10" s="21">
        <v>23254</v>
      </c>
      <c r="CM10" s="22">
        <v>1504000422.699995</v>
      </c>
      <c r="CN10" s="21">
        <v>661262431.25903273</v>
      </c>
      <c r="CO10" s="21">
        <v>842737991.44096243</v>
      </c>
      <c r="CP10" s="22">
        <v>3597583789.1890516</v>
      </c>
      <c r="CQ10" s="21">
        <v>1594996488.1424294</v>
      </c>
      <c r="CR10" s="21">
        <v>2002587301.046622</v>
      </c>
      <c r="CS10" s="21">
        <v>1740693.8000000101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9787866449.0290813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666617.73</v>
      </c>
      <c r="E11" s="21">
        <v>206898.66</v>
      </c>
      <c r="F11" s="21">
        <v>378867.09</v>
      </c>
      <c r="G11" s="21">
        <v>80851.98</v>
      </c>
      <c r="H11" s="21">
        <v>0</v>
      </c>
      <c r="I11" s="21">
        <v>53678547.32</v>
      </c>
      <c r="J11" s="21">
        <v>0</v>
      </c>
      <c r="K11" s="21">
        <v>13654862.039999999</v>
      </c>
      <c r="L11" s="21">
        <v>0</v>
      </c>
      <c r="M11" s="21">
        <v>0</v>
      </c>
      <c r="N11" s="21">
        <v>0</v>
      </c>
      <c r="O11" s="21">
        <v>207.81</v>
      </c>
      <c r="P11" s="21">
        <v>0</v>
      </c>
      <c r="Q11" s="21">
        <v>0</v>
      </c>
      <c r="R11" s="21">
        <v>0</v>
      </c>
      <c r="S11" s="21">
        <v>0</v>
      </c>
      <c r="T11" s="21">
        <v>1211882273.5</v>
      </c>
      <c r="U11" s="21">
        <v>3914028.57</v>
      </c>
      <c r="V11" s="21">
        <v>79526370.380199999</v>
      </c>
      <c r="W11" s="21">
        <v>270096830.76679999</v>
      </c>
      <c r="X11" s="21">
        <v>0</v>
      </c>
      <c r="Y11" s="21">
        <v>1360</v>
      </c>
      <c r="Z11" s="21">
        <v>117433.61</v>
      </c>
      <c r="AA11" s="21">
        <v>0</v>
      </c>
      <c r="AB11" s="21">
        <v>0</v>
      </c>
      <c r="AC11" s="21">
        <v>0</v>
      </c>
      <c r="AD11" s="21">
        <v>11794.57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96319.99</v>
      </c>
      <c r="AL11" s="21">
        <v>0</v>
      </c>
      <c r="AM11" s="21">
        <v>206600</v>
      </c>
      <c r="AN11" s="21">
        <v>0</v>
      </c>
      <c r="AO11" s="21">
        <v>0</v>
      </c>
      <c r="AP11" s="21">
        <v>6036.7</v>
      </c>
      <c r="AQ11" s="21">
        <v>0</v>
      </c>
      <c r="AR11" s="21">
        <v>0</v>
      </c>
      <c r="AS11" s="21">
        <v>0</v>
      </c>
      <c r="AT11" s="21">
        <v>5275840.2680000002</v>
      </c>
      <c r="AU11" s="21">
        <v>13140.1</v>
      </c>
      <c r="AV11" s="21">
        <v>12896.32</v>
      </c>
      <c r="AW11" s="21">
        <v>0</v>
      </c>
      <c r="AX11" s="21">
        <v>8092.58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5394033.1900000004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1886.14</v>
      </c>
      <c r="BM11" s="21">
        <v>0</v>
      </c>
      <c r="BN11" s="21">
        <v>170641648.39500001</v>
      </c>
      <c r="BO11" s="21">
        <v>0</v>
      </c>
      <c r="BP11" s="21">
        <v>4269.51</v>
      </c>
      <c r="BQ11" s="21">
        <v>100167.8</v>
      </c>
      <c r="BR11" s="21">
        <v>0</v>
      </c>
      <c r="BS11" s="21">
        <v>146693.35</v>
      </c>
      <c r="BT11" s="21">
        <v>0</v>
      </c>
      <c r="BU11" s="21">
        <v>0</v>
      </c>
      <c r="BV11" s="21">
        <v>0</v>
      </c>
      <c r="BW11" s="21">
        <v>0</v>
      </c>
      <c r="BX11" s="21">
        <v>36722.19</v>
      </c>
      <c r="BY11" s="21">
        <v>0</v>
      </c>
      <c r="BZ11" s="21">
        <v>0</v>
      </c>
      <c r="CA11" s="21">
        <v>517289.67</v>
      </c>
      <c r="CB11" s="21">
        <v>81896390.370000005</v>
      </c>
      <c r="CC11" s="21">
        <v>0</v>
      </c>
      <c r="CD11" s="21">
        <v>6029674.7699999996</v>
      </c>
      <c r="CE11" s="21">
        <v>0</v>
      </c>
      <c r="CF11" s="21">
        <v>0</v>
      </c>
      <c r="CG11" s="21">
        <v>61180610.409999996</v>
      </c>
      <c r="CH11" s="21">
        <v>197482.61</v>
      </c>
      <c r="CI11" s="21">
        <v>6901057.29</v>
      </c>
      <c r="CJ11" s="22">
        <v>315169607.55000001</v>
      </c>
      <c r="CK11" s="21">
        <v>-160756.29</v>
      </c>
      <c r="CL11" s="21">
        <v>9744454.3800000008</v>
      </c>
      <c r="CM11" s="22">
        <v>8243880.5700000003</v>
      </c>
      <c r="CN11" s="21">
        <v>0</v>
      </c>
      <c r="CO11" s="21">
        <v>8243880.5700000003</v>
      </c>
      <c r="CP11" s="22">
        <v>297342028.88999999</v>
      </c>
      <c r="CQ11" s="21">
        <v>0</v>
      </c>
      <c r="CR11" s="21">
        <v>297342028.88999999</v>
      </c>
      <c r="CS11" s="21">
        <v>213856.22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2287600641.7199993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454738783.21095884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454738783.21095884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431713888.18000001</v>
      </c>
      <c r="E13" s="21">
        <v>2900868.17</v>
      </c>
      <c r="F13" s="21">
        <v>263935718.30000001</v>
      </c>
      <c r="G13" s="21">
        <v>164877301.71000001</v>
      </c>
      <c r="H13" s="21">
        <v>34463838.960000001</v>
      </c>
      <c r="I13" s="21">
        <v>28793967.559999999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22939752.710000001</v>
      </c>
      <c r="P13" s="21">
        <v>0</v>
      </c>
      <c r="Q13" s="21">
        <v>3389630.7</v>
      </c>
      <c r="R13" s="21">
        <v>0</v>
      </c>
      <c r="S13" s="21">
        <v>0</v>
      </c>
      <c r="T13" s="21">
        <v>1730430210.3800001</v>
      </c>
      <c r="U13" s="21">
        <v>0</v>
      </c>
      <c r="V13" s="21">
        <v>61258274.390000001</v>
      </c>
      <c r="W13" s="21">
        <v>533316102.00999999</v>
      </c>
      <c r="X13" s="21">
        <v>0</v>
      </c>
      <c r="Y13" s="21">
        <v>36751081.82</v>
      </c>
      <c r="Z13" s="21">
        <v>36987740.829999998</v>
      </c>
      <c r="AA13" s="21">
        <v>0</v>
      </c>
      <c r="AB13" s="21">
        <v>0</v>
      </c>
      <c r="AC13" s="21">
        <v>127798.95</v>
      </c>
      <c r="AD13" s="21">
        <v>1804078.05</v>
      </c>
      <c r="AE13" s="21">
        <v>0</v>
      </c>
      <c r="AF13" s="21">
        <v>24307.81</v>
      </c>
      <c r="AG13" s="21">
        <v>6192269.2000000002</v>
      </c>
      <c r="AH13" s="21">
        <v>744384.12</v>
      </c>
      <c r="AI13" s="21">
        <v>1923945.75</v>
      </c>
      <c r="AJ13" s="21">
        <v>0</v>
      </c>
      <c r="AK13" s="21">
        <v>0</v>
      </c>
      <c r="AL13" s="21">
        <v>0</v>
      </c>
      <c r="AM13" s="21">
        <v>236915392.06</v>
      </c>
      <c r="AN13" s="21">
        <v>0</v>
      </c>
      <c r="AO13" s="21">
        <v>0</v>
      </c>
      <c r="AP13" s="21">
        <v>188406.63</v>
      </c>
      <c r="AQ13" s="21">
        <v>0</v>
      </c>
      <c r="AR13" s="21">
        <v>0</v>
      </c>
      <c r="AS13" s="21">
        <v>0</v>
      </c>
      <c r="AT13" s="21">
        <v>0</v>
      </c>
      <c r="AU13" s="21">
        <v>34977620.520000003</v>
      </c>
      <c r="AV13" s="21">
        <v>11329150.09</v>
      </c>
      <c r="AW13" s="21">
        <v>0</v>
      </c>
      <c r="AX13" s="21">
        <v>6865401.6500000004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5959616.2699999996</v>
      </c>
      <c r="BE13" s="21">
        <v>0</v>
      </c>
      <c r="BF13" s="21">
        <v>0</v>
      </c>
      <c r="BG13" s="21">
        <v>0</v>
      </c>
      <c r="BH13" s="21">
        <v>0</v>
      </c>
      <c r="BI13" s="21">
        <v>-62.26</v>
      </c>
      <c r="BJ13" s="21">
        <v>0</v>
      </c>
      <c r="BK13" s="21">
        <v>0</v>
      </c>
      <c r="BL13" s="21">
        <v>0</v>
      </c>
      <c r="BM13" s="21">
        <v>0</v>
      </c>
      <c r="BN13" s="21">
        <v>8340758.6799999997</v>
      </c>
      <c r="BO13" s="21">
        <v>0</v>
      </c>
      <c r="BP13" s="21">
        <v>61710342.210000001</v>
      </c>
      <c r="BQ13" s="21">
        <v>182170.78</v>
      </c>
      <c r="BR13" s="21">
        <v>69261173</v>
      </c>
      <c r="BS13" s="21">
        <v>14815872.16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4402700.9800000004</v>
      </c>
      <c r="CJ13" s="22">
        <v>33824176.799999997</v>
      </c>
      <c r="CK13" s="21">
        <v>0</v>
      </c>
      <c r="CL13" s="21">
        <v>0</v>
      </c>
      <c r="CM13" s="22">
        <v>33151030.469999999</v>
      </c>
      <c r="CN13" s="21">
        <v>125057.01999999999</v>
      </c>
      <c r="CO13" s="21">
        <v>33025973.449999999</v>
      </c>
      <c r="CP13" s="22">
        <v>673146.33000000007</v>
      </c>
      <c r="CQ13" s="21">
        <v>673146.33000000007</v>
      </c>
      <c r="CR13" s="21">
        <v>0</v>
      </c>
      <c r="CS13" s="21">
        <v>5824883.7699999996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3425458874.7600002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4102008344.29</v>
      </c>
      <c r="E14" s="21">
        <v>157517945.73000008</v>
      </c>
      <c r="F14" s="21">
        <v>146200436.49000001</v>
      </c>
      <c r="G14" s="21">
        <v>3798289962.0699997</v>
      </c>
      <c r="H14" s="21">
        <v>1578311711.73</v>
      </c>
      <c r="I14" s="21">
        <v>69952267.239999592</v>
      </c>
      <c r="J14" s="21">
        <v>-854154.53</v>
      </c>
      <c r="K14" s="21">
        <v>0</v>
      </c>
      <c r="L14" s="21">
        <v>0</v>
      </c>
      <c r="M14" s="21">
        <v>0</v>
      </c>
      <c r="N14" s="21">
        <v>0</v>
      </c>
      <c r="O14" s="21">
        <v>250223324.32000011</v>
      </c>
      <c r="P14" s="21">
        <v>0</v>
      </c>
      <c r="Q14" s="21">
        <v>228480040.38999999</v>
      </c>
      <c r="R14" s="21">
        <v>0</v>
      </c>
      <c r="S14" s="21">
        <v>0</v>
      </c>
      <c r="T14" s="21">
        <v>1791459408.0499809</v>
      </c>
      <c r="U14" s="21">
        <v>16010306.670000002</v>
      </c>
      <c r="V14" s="21">
        <v>110273282.36999989</v>
      </c>
      <c r="W14" s="21">
        <v>802581345.90000117</v>
      </c>
      <c r="X14" s="21">
        <v>0</v>
      </c>
      <c r="Y14" s="21">
        <v>156303568.57999995</v>
      </c>
      <c r="Z14" s="21">
        <v>210339919.00999987</v>
      </c>
      <c r="AA14" s="21">
        <v>1998.85</v>
      </c>
      <c r="AB14" s="21">
        <v>0</v>
      </c>
      <c r="AC14" s="21">
        <v>5443969.6000000006</v>
      </c>
      <c r="AD14" s="21">
        <v>87761556.969999999</v>
      </c>
      <c r="AE14" s="21">
        <v>30000</v>
      </c>
      <c r="AF14" s="21">
        <v>1061504.3199999998</v>
      </c>
      <c r="AG14" s="21">
        <v>0</v>
      </c>
      <c r="AH14" s="21">
        <v>0</v>
      </c>
      <c r="AI14" s="21">
        <v>0</v>
      </c>
      <c r="AJ14" s="21">
        <v>475113.57</v>
      </c>
      <c r="AK14" s="21">
        <v>49461.81</v>
      </c>
      <c r="AL14" s="21">
        <v>0</v>
      </c>
      <c r="AM14" s="21">
        <v>26983378.710000005</v>
      </c>
      <c r="AN14" s="21">
        <v>240683.9</v>
      </c>
      <c r="AO14" s="21">
        <v>0</v>
      </c>
      <c r="AP14" s="21">
        <v>12267942.530000001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40370738.700000048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252524.91999999998</v>
      </c>
      <c r="BN14" s="21">
        <v>8129836.9600000279</v>
      </c>
      <c r="BO14" s="21">
        <v>0</v>
      </c>
      <c r="BP14" s="21">
        <v>587363553.50999987</v>
      </c>
      <c r="BQ14" s="21">
        <v>97810368.859999999</v>
      </c>
      <c r="BR14" s="21">
        <v>249537708.58999997</v>
      </c>
      <c r="BS14" s="21">
        <v>173663404.67000058</v>
      </c>
      <c r="BT14" s="21">
        <v>0</v>
      </c>
      <c r="BU14" s="21">
        <v>0</v>
      </c>
      <c r="BV14" s="21">
        <v>560701789.36000013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6369</v>
      </c>
      <c r="CF14" s="21">
        <v>0</v>
      </c>
      <c r="CG14" s="21">
        <v>0</v>
      </c>
      <c r="CH14" s="21">
        <v>0</v>
      </c>
      <c r="CI14" s="21">
        <v>0</v>
      </c>
      <c r="CJ14" s="22">
        <v>1595293406.1999874</v>
      </c>
      <c r="CK14" s="21">
        <v>1504</v>
      </c>
      <c r="CL14" s="21">
        <v>7107.9</v>
      </c>
      <c r="CM14" s="22">
        <v>1066704405.0599869</v>
      </c>
      <c r="CN14" s="21">
        <v>17748259.489999991</v>
      </c>
      <c r="CO14" s="21">
        <v>1048956145.5699869</v>
      </c>
      <c r="CP14" s="22">
        <v>528580389.24000037</v>
      </c>
      <c r="CQ14" s="21">
        <v>196391658.15000001</v>
      </c>
      <c r="CR14" s="21">
        <v>332188731.09000039</v>
      </c>
      <c r="CS14" s="21">
        <v>3356913.3699999996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12765891588.419971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0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554930514.17503095</v>
      </c>
      <c r="BJ16" s="21">
        <v>294072536.90699899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849003051.08202994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44595194</v>
      </c>
      <c r="E17" s="21">
        <v>921174</v>
      </c>
      <c r="F17" s="21">
        <v>31256395</v>
      </c>
      <c r="G17" s="21">
        <v>12417625</v>
      </c>
      <c r="H17" s="21">
        <v>26136499</v>
      </c>
      <c r="I17" s="21">
        <v>66957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38027700</v>
      </c>
      <c r="P17" s="21">
        <v>0</v>
      </c>
      <c r="Q17" s="21">
        <v>28634070</v>
      </c>
      <c r="R17" s="21">
        <v>0</v>
      </c>
      <c r="S17" s="21">
        <v>0</v>
      </c>
      <c r="T17" s="21">
        <v>462695278.86000001</v>
      </c>
      <c r="U17" s="21">
        <v>0</v>
      </c>
      <c r="V17" s="21">
        <v>13771251.73</v>
      </c>
      <c r="W17" s="21">
        <v>1751314.25</v>
      </c>
      <c r="X17" s="21">
        <v>0</v>
      </c>
      <c r="Y17" s="21">
        <v>42084380</v>
      </c>
      <c r="Z17" s="21">
        <v>10331588</v>
      </c>
      <c r="AA17" s="21">
        <v>0</v>
      </c>
      <c r="AB17" s="21">
        <v>0</v>
      </c>
      <c r="AC17" s="21">
        <v>623453</v>
      </c>
      <c r="AD17" s="21">
        <v>52790623</v>
      </c>
      <c r="AE17" s="21">
        <v>0</v>
      </c>
      <c r="AF17" s="21">
        <v>650694</v>
      </c>
      <c r="AG17" s="21">
        <v>86276</v>
      </c>
      <c r="AH17" s="21">
        <v>1630117</v>
      </c>
      <c r="AI17" s="21">
        <v>0</v>
      </c>
      <c r="AJ17" s="21">
        <v>0</v>
      </c>
      <c r="AK17" s="21">
        <v>32470</v>
      </c>
      <c r="AL17" s="21">
        <v>0</v>
      </c>
      <c r="AM17" s="21">
        <v>2789403</v>
      </c>
      <c r="AN17" s="21">
        <v>5619</v>
      </c>
      <c r="AO17" s="21">
        <v>0</v>
      </c>
      <c r="AP17" s="21">
        <v>2104395</v>
      </c>
      <c r="AQ17" s="21">
        <v>0</v>
      </c>
      <c r="AR17" s="21">
        <v>0</v>
      </c>
      <c r="AS17" s="21">
        <v>0</v>
      </c>
      <c r="AT17" s="21">
        <v>320335320</v>
      </c>
      <c r="AU17" s="21">
        <v>7704130</v>
      </c>
      <c r="AV17" s="21">
        <v>9133553</v>
      </c>
      <c r="AW17" s="21">
        <v>0</v>
      </c>
      <c r="AX17" s="21">
        <v>4960353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29435741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25318189</v>
      </c>
      <c r="BO17" s="21">
        <v>0</v>
      </c>
      <c r="BP17" s="21">
        <v>27260392</v>
      </c>
      <c r="BQ17" s="21">
        <v>3077414</v>
      </c>
      <c r="BR17" s="21">
        <v>202683076</v>
      </c>
      <c r="BS17" s="21">
        <v>15636277</v>
      </c>
      <c r="BT17" s="21">
        <v>0</v>
      </c>
      <c r="BU17" s="21">
        <v>0</v>
      </c>
      <c r="BV17" s="21">
        <v>8159141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3518</v>
      </c>
      <c r="CT17" s="21">
        <v>33730725.810000002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1416245112.6500001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46567753.617900006</v>
      </c>
      <c r="E18" s="21">
        <v>1696918.263555113</v>
      </c>
      <c r="F18" s="21">
        <v>30635698.521507107</v>
      </c>
      <c r="G18" s="21">
        <v>14235136.832837785</v>
      </c>
      <c r="H18" s="21">
        <v>11284076.050099999</v>
      </c>
      <c r="I18" s="21">
        <v>715558.41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31697156.591200002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31401226.364300001</v>
      </c>
      <c r="Z18" s="21">
        <v>19839316.085099999</v>
      </c>
      <c r="AA18" s="21">
        <v>0</v>
      </c>
      <c r="AB18" s="21">
        <v>0</v>
      </c>
      <c r="AC18" s="21">
        <v>368584.065</v>
      </c>
      <c r="AD18" s="21">
        <v>2546271.3551000003</v>
      </c>
      <c r="AE18" s="21">
        <v>0</v>
      </c>
      <c r="AF18" s="21">
        <v>9007030.9800000004</v>
      </c>
      <c r="AG18" s="21">
        <v>0</v>
      </c>
      <c r="AH18" s="21">
        <v>0</v>
      </c>
      <c r="AI18" s="21">
        <v>0</v>
      </c>
      <c r="AJ18" s="21">
        <v>0</v>
      </c>
      <c r="AK18" s="21">
        <v>1414891.08</v>
      </c>
      <c r="AL18" s="21">
        <v>0</v>
      </c>
      <c r="AM18" s="21">
        <v>24257772.309999999</v>
      </c>
      <c r="AN18" s="21">
        <v>221964.79</v>
      </c>
      <c r="AO18" s="21">
        <v>0</v>
      </c>
      <c r="AP18" s="21">
        <v>8458.1242000000002</v>
      </c>
      <c r="AQ18" s="21">
        <v>0</v>
      </c>
      <c r="AR18" s="21">
        <v>0</v>
      </c>
      <c r="AS18" s="21">
        <v>0</v>
      </c>
      <c r="AT18" s="21">
        <v>163528241.68399999</v>
      </c>
      <c r="AU18" s="21">
        <v>2734049.8004999999</v>
      </c>
      <c r="AV18" s="21">
        <v>5495.6289999999999</v>
      </c>
      <c r="AW18" s="21">
        <v>0</v>
      </c>
      <c r="AX18" s="21">
        <v>3934423.5572000002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11498111.858899999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77337.97</v>
      </c>
      <c r="BO18" s="21">
        <v>0</v>
      </c>
      <c r="BP18" s="21">
        <v>101765537.3036</v>
      </c>
      <c r="BQ18" s="21">
        <v>12490537.640000001</v>
      </c>
      <c r="BR18" s="21">
        <v>78652211.643100008</v>
      </c>
      <c r="BS18" s="21">
        <v>10447595.2271</v>
      </c>
      <c r="BT18" s="21">
        <v>0</v>
      </c>
      <c r="BU18" s="21">
        <v>0</v>
      </c>
      <c r="BV18" s="21">
        <v>56879211.037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515227.6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621858040.77330005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365146788.25376493</v>
      </c>
      <c r="BJ19" s="21">
        <v>83522658.522534996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448669446.77629995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1298741060.3300002</v>
      </c>
      <c r="E20" s="21">
        <v>680546.72</v>
      </c>
      <c r="F20" s="21">
        <v>546472762.95000005</v>
      </c>
      <c r="G20" s="21">
        <v>751587750.66000009</v>
      </c>
      <c r="H20" s="21">
        <v>11392.69</v>
      </c>
      <c r="I20" s="21">
        <v>66452.17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26186969.169999998</v>
      </c>
      <c r="P20" s="21">
        <v>0</v>
      </c>
      <c r="Q20" s="21">
        <v>13773835.140000001</v>
      </c>
      <c r="R20" s="21">
        <v>0</v>
      </c>
      <c r="S20" s="21">
        <v>0</v>
      </c>
      <c r="T20" s="21">
        <v>6280294.9499999993</v>
      </c>
      <c r="U20" s="21">
        <v>-16647.759999999998</v>
      </c>
      <c r="V20" s="21">
        <v>6349745.0299999993</v>
      </c>
      <c r="W20" s="21">
        <v>41298305.25</v>
      </c>
      <c r="X20" s="21">
        <v>0</v>
      </c>
      <c r="Y20" s="21">
        <v>20684830.75</v>
      </c>
      <c r="Z20" s="21">
        <v>108498482.36</v>
      </c>
      <c r="AA20" s="21">
        <v>0</v>
      </c>
      <c r="AB20" s="21">
        <v>0</v>
      </c>
      <c r="AC20" s="21">
        <v>293572.34999999998</v>
      </c>
      <c r="AD20" s="21">
        <v>6013631.79</v>
      </c>
      <c r="AE20" s="21">
        <v>0</v>
      </c>
      <c r="AF20" s="21">
        <v>354733</v>
      </c>
      <c r="AG20" s="21">
        <v>6859910.5999999996</v>
      </c>
      <c r="AH20" s="21">
        <v>2510877.9700000002</v>
      </c>
      <c r="AI20" s="21">
        <v>456706.5</v>
      </c>
      <c r="AJ20" s="21">
        <v>0</v>
      </c>
      <c r="AK20" s="21">
        <v>0</v>
      </c>
      <c r="AL20" s="21">
        <v>0</v>
      </c>
      <c r="AM20" s="21">
        <v>3509184.5</v>
      </c>
      <c r="AN20" s="21">
        <v>264957.59999999998</v>
      </c>
      <c r="AO20" s="21">
        <v>0</v>
      </c>
      <c r="AP20" s="21">
        <v>2951474.7600000002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6626674.0999999996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447009.81</v>
      </c>
      <c r="BO20" s="21">
        <v>0</v>
      </c>
      <c r="BP20" s="21">
        <v>33295445.780000001</v>
      </c>
      <c r="BQ20" s="21">
        <v>52655607.82</v>
      </c>
      <c r="BR20" s="21">
        <v>54306493.869999997</v>
      </c>
      <c r="BS20" s="21">
        <v>9467503.8699999992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432620.99</v>
      </c>
      <c r="CB20" s="21">
        <v>1161550.5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73825.209999999992</v>
      </c>
      <c r="CJ20" s="22">
        <v>34271250.530000001</v>
      </c>
      <c r="CK20" s="21">
        <v>349092.25</v>
      </c>
      <c r="CL20" s="21">
        <v>0</v>
      </c>
      <c r="CM20" s="22">
        <v>1246230.1200000001</v>
      </c>
      <c r="CN20" s="21">
        <v>497254.15</v>
      </c>
      <c r="CO20" s="21">
        <v>748975.97</v>
      </c>
      <c r="CP20" s="22">
        <v>32675928.16</v>
      </c>
      <c r="CQ20" s="21">
        <v>6609507.79</v>
      </c>
      <c r="CR20" s="21">
        <v>26066420.370000001</v>
      </c>
      <c r="CS20" s="21">
        <v>3232.42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1737830984.0499997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66723346.609999999</v>
      </c>
      <c r="E21" s="21">
        <v>714298.19000000006</v>
      </c>
      <c r="F21" s="21">
        <v>2841464.42</v>
      </c>
      <c r="G21" s="21">
        <v>63167584</v>
      </c>
      <c r="H21" s="21">
        <v>0</v>
      </c>
      <c r="I21" s="21">
        <v>2096239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4976853.0199999996</v>
      </c>
      <c r="P21" s="21">
        <v>0</v>
      </c>
      <c r="Q21" s="21">
        <v>0</v>
      </c>
      <c r="R21" s="21">
        <v>0</v>
      </c>
      <c r="S21" s="21">
        <v>0</v>
      </c>
      <c r="T21" s="21">
        <v>494038385.69</v>
      </c>
      <c r="U21" s="21">
        <v>0</v>
      </c>
      <c r="V21" s="21">
        <v>-1675857</v>
      </c>
      <c r="W21" s="21">
        <v>11137840</v>
      </c>
      <c r="X21" s="21">
        <v>0</v>
      </c>
      <c r="Y21" s="21">
        <v>6075496</v>
      </c>
      <c r="Z21" s="21">
        <v>25889632</v>
      </c>
      <c r="AA21" s="21">
        <v>0</v>
      </c>
      <c r="AB21" s="21">
        <v>0</v>
      </c>
      <c r="AC21" s="21">
        <v>57641.27</v>
      </c>
      <c r="AD21" s="21">
        <v>2352.94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53158.91</v>
      </c>
      <c r="AQ21" s="21">
        <v>0</v>
      </c>
      <c r="AR21" s="21">
        <v>0</v>
      </c>
      <c r="AS21" s="21">
        <v>0</v>
      </c>
      <c r="AT21" s="21">
        <v>25098.75</v>
      </c>
      <c r="AU21" s="21">
        <v>33.47</v>
      </c>
      <c r="AV21" s="21">
        <v>68.09</v>
      </c>
      <c r="AW21" s="21">
        <v>0</v>
      </c>
      <c r="AX21" s="21">
        <v>33.47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438399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205.18</v>
      </c>
      <c r="BM21" s="21">
        <v>0</v>
      </c>
      <c r="BN21" s="21">
        <v>6757561</v>
      </c>
      <c r="BO21" s="21">
        <v>0</v>
      </c>
      <c r="BP21" s="21">
        <v>139014.45000000001</v>
      </c>
      <c r="BQ21" s="21">
        <v>0</v>
      </c>
      <c r="BR21" s="21">
        <v>1030227.36</v>
      </c>
      <c r="BS21" s="21">
        <v>459497.73</v>
      </c>
      <c r="BT21" s="21">
        <v>0</v>
      </c>
      <c r="BU21" s="21">
        <v>0</v>
      </c>
      <c r="BV21" s="21">
        <v>266849.48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1182480.8</v>
      </c>
      <c r="CK21" s="21">
        <v>0</v>
      </c>
      <c r="CL21" s="21">
        <v>0</v>
      </c>
      <c r="CM21" s="22">
        <v>1182480.8</v>
      </c>
      <c r="CN21" s="21">
        <v>1182480.8</v>
      </c>
      <c r="CO21" s="21">
        <v>0</v>
      </c>
      <c r="CP21" s="22">
        <v>0</v>
      </c>
      <c r="CQ21" s="21">
        <v>0</v>
      </c>
      <c r="CR21" s="21">
        <v>0</v>
      </c>
      <c r="CS21" s="21">
        <v>948.82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619675506.04000008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2947739853.3600001</v>
      </c>
      <c r="E22" s="21">
        <v>8129128.0700000003</v>
      </c>
      <c r="F22" s="21">
        <v>959733114.10000002</v>
      </c>
      <c r="G22" s="21">
        <v>1979877611.1900001</v>
      </c>
      <c r="H22" s="21">
        <v>86678896.079999998</v>
      </c>
      <c r="I22" s="21">
        <v>143626889.05000001</v>
      </c>
      <c r="J22" s="21">
        <v>0</v>
      </c>
      <c r="K22" s="21">
        <v>810350</v>
      </c>
      <c r="L22" s="21">
        <v>0</v>
      </c>
      <c r="M22" s="21">
        <v>0</v>
      </c>
      <c r="N22" s="21">
        <v>22833247.059999999</v>
      </c>
      <c r="O22" s="21">
        <v>416804001.80000001</v>
      </c>
      <c r="P22" s="21">
        <v>0</v>
      </c>
      <c r="Q22" s="21">
        <v>187617910.09999999</v>
      </c>
      <c r="R22" s="21">
        <v>0</v>
      </c>
      <c r="S22" s="21">
        <v>0</v>
      </c>
      <c r="T22" s="21">
        <v>1277007890.73</v>
      </c>
      <c r="U22" s="21">
        <v>192284539.06999999</v>
      </c>
      <c r="V22" s="21">
        <v>70015085.120000005</v>
      </c>
      <c r="W22" s="21">
        <v>1124466856</v>
      </c>
      <c r="X22" s="21">
        <v>298125.02</v>
      </c>
      <c r="Y22" s="21">
        <v>197851215.46000001</v>
      </c>
      <c r="Z22" s="21">
        <v>400814787.04000002</v>
      </c>
      <c r="AA22" s="21">
        <v>0</v>
      </c>
      <c r="AB22" s="21">
        <v>0</v>
      </c>
      <c r="AC22" s="21">
        <v>0</v>
      </c>
      <c r="AD22" s="21">
        <v>1738297.47</v>
      </c>
      <c r="AE22" s="21">
        <v>1430187.28</v>
      </c>
      <c r="AF22" s="21">
        <v>16696510.529999999</v>
      </c>
      <c r="AG22" s="21">
        <v>189081600.13</v>
      </c>
      <c r="AH22" s="21">
        <v>56627810.280000001</v>
      </c>
      <c r="AI22" s="21">
        <v>79380461.439999998</v>
      </c>
      <c r="AJ22" s="21">
        <v>12785949.24</v>
      </c>
      <c r="AK22" s="21">
        <v>786927.82</v>
      </c>
      <c r="AL22" s="21">
        <v>0</v>
      </c>
      <c r="AM22" s="21">
        <v>267314547.72999999</v>
      </c>
      <c r="AN22" s="21">
        <v>1270466.78</v>
      </c>
      <c r="AO22" s="21">
        <v>0</v>
      </c>
      <c r="AP22" s="21">
        <v>9990450.5299999993</v>
      </c>
      <c r="AQ22" s="21">
        <v>0</v>
      </c>
      <c r="AR22" s="21">
        <v>0</v>
      </c>
      <c r="AS22" s="21">
        <v>0</v>
      </c>
      <c r="AT22" s="21">
        <v>2027154850.96</v>
      </c>
      <c r="AU22" s="21">
        <v>192841176.43000001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53272005.729999997</v>
      </c>
      <c r="BE22" s="21">
        <v>0</v>
      </c>
      <c r="BF22" s="21">
        <v>0</v>
      </c>
      <c r="BG22" s="21">
        <v>0</v>
      </c>
      <c r="BH22" s="21">
        <v>210540.76</v>
      </c>
      <c r="BI22" s="21">
        <v>30542388.760000002</v>
      </c>
      <c r="BJ22" s="21">
        <v>0</v>
      </c>
      <c r="BK22" s="21">
        <v>0</v>
      </c>
      <c r="BL22" s="21">
        <v>88768.6</v>
      </c>
      <c r="BM22" s="21">
        <v>0</v>
      </c>
      <c r="BN22" s="21">
        <v>24579952.780000001</v>
      </c>
      <c r="BO22" s="21">
        <v>0</v>
      </c>
      <c r="BP22" s="21">
        <v>357625295.86000001</v>
      </c>
      <c r="BQ22" s="21">
        <v>18357909.530000001</v>
      </c>
      <c r="BR22" s="21">
        <v>276893703.87</v>
      </c>
      <c r="BS22" s="21">
        <v>95380808.430000007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989205.96</v>
      </c>
      <c r="CB22" s="21">
        <v>8387301.1699999999</v>
      </c>
      <c r="CC22" s="21">
        <v>2850080.78</v>
      </c>
      <c r="CD22" s="21">
        <v>7592.49</v>
      </c>
      <c r="CE22" s="21">
        <v>583068.62</v>
      </c>
      <c r="CF22" s="21">
        <v>0</v>
      </c>
      <c r="CG22" s="21">
        <v>12981473.460000001</v>
      </c>
      <c r="CH22" s="21">
        <v>0</v>
      </c>
      <c r="CI22" s="21">
        <v>0</v>
      </c>
      <c r="CJ22" s="22">
        <v>4756173326.0600004</v>
      </c>
      <c r="CK22" s="21">
        <v>11700</v>
      </c>
      <c r="CL22" s="21">
        <v>319338.39</v>
      </c>
      <c r="CM22" s="22">
        <v>2460971821.4700003</v>
      </c>
      <c r="CN22" s="21">
        <v>6366269.1900000004</v>
      </c>
      <c r="CO22" s="21">
        <v>2454605552.2800002</v>
      </c>
      <c r="CP22" s="22">
        <v>2294870466.2000003</v>
      </c>
      <c r="CQ22" s="21">
        <v>41077652.780000001</v>
      </c>
      <c r="CR22" s="21">
        <v>2253792813.4200001</v>
      </c>
      <c r="CS22" s="21">
        <v>3948104.17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15568820409.539999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1244696160.1300011</v>
      </c>
      <c r="E23" s="21">
        <v>73873219.750000015</v>
      </c>
      <c r="F23" s="21">
        <v>498674171.38000023</v>
      </c>
      <c r="G23" s="21">
        <v>672148769.00000072</v>
      </c>
      <c r="H23" s="21">
        <v>3591.3500000000013</v>
      </c>
      <c r="I23" s="21">
        <v>97331843.449999794</v>
      </c>
      <c r="J23" s="21">
        <v>0</v>
      </c>
      <c r="K23" s="21">
        <v>19550119.099999998</v>
      </c>
      <c r="L23" s="21">
        <v>0</v>
      </c>
      <c r="M23" s="21">
        <v>0</v>
      </c>
      <c r="N23" s="21">
        <v>0</v>
      </c>
      <c r="O23" s="21">
        <v>477866965.30999964</v>
      </c>
      <c r="P23" s="21">
        <v>0</v>
      </c>
      <c r="Q23" s="21">
        <v>16906694.569999993</v>
      </c>
      <c r="R23" s="21">
        <v>0</v>
      </c>
      <c r="S23" s="21">
        <v>0</v>
      </c>
      <c r="T23" s="21">
        <v>1535143315.450001</v>
      </c>
      <c r="U23" s="21">
        <v>0</v>
      </c>
      <c r="V23" s="21">
        <v>208980484.80000049</v>
      </c>
      <c r="W23" s="21">
        <v>793808539.17000043</v>
      </c>
      <c r="X23" s="21">
        <v>1142877.99</v>
      </c>
      <c r="Y23" s="21">
        <v>101632981.77999994</v>
      </c>
      <c r="Z23" s="21">
        <v>138643059.69</v>
      </c>
      <c r="AA23" s="21">
        <v>0</v>
      </c>
      <c r="AB23" s="21">
        <v>0</v>
      </c>
      <c r="AC23" s="21">
        <v>432346.37999999995</v>
      </c>
      <c r="AD23" s="21">
        <v>1423623.9800000004</v>
      </c>
      <c r="AE23" s="21">
        <v>46718.75</v>
      </c>
      <c r="AF23" s="21">
        <v>721779.88</v>
      </c>
      <c r="AG23" s="21">
        <v>0</v>
      </c>
      <c r="AH23" s="21">
        <v>0</v>
      </c>
      <c r="AI23" s="21">
        <v>0</v>
      </c>
      <c r="AJ23" s="21">
        <v>10800</v>
      </c>
      <c r="AK23" s="21">
        <v>499572</v>
      </c>
      <c r="AL23" s="21">
        <v>0</v>
      </c>
      <c r="AM23" s="21">
        <v>545658.01</v>
      </c>
      <c r="AN23" s="21">
        <v>0</v>
      </c>
      <c r="AO23" s="21">
        <v>0</v>
      </c>
      <c r="AP23" s="21">
        <v>3856728.0399999991</v>
      </c>
      <c r="AQ23" s="21">
        <v>0</v>
      </c>
      <c r="AR23" s="21">
        <v>0</v>
      </c>
      <c r="AS23" s="21">
        <v>0</v>
      </c>
      <c r="AT23" s="21">
        <v>61429028.429999903</v>
      </c>
      <c r="AU23" s="21">
        <v>741109.31999999983</v>
      </c>
      <c r="AV23" s="21">
        <v>1030708.1900000001</v>
      </c>
      <c r="AW23" s="21">
        <v>0</v>
      </c>
      <c r="AX23" s="21">
        <v>317415.03999999975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54174347.47999993</v>
      </c>
      <c r="BE23" s="21">
        <v>49.739999999999995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4323618.5199999902</v>
      </c>
      <c r="BO23" s="21">
        <v>0</v>
      </c>
      <c r="BP23" s="21">
        <v>52607457.989999995</v>
      </c>
      <c r="BQ23" s="21">
        <v>13069794.67</v>
      </c>
      <c r="BR23" s="21">
        <v>10572118.629999995</v>
      </c>
      <c r="BS23" s="21">
        <v>34445176.95000001</v>
      </c>
      <c r="BT23" s="21">
        <v>0</v>
      </c>
      <c r="BU23" s="21">
        <v>0</v>
      </c>
      <c r="BV23" s="21">
        <v>3799623.8</v>
      </c>
      <c r="BW23" s="21">
        <v>0</v>
      </c>
      <c r="BX23" s="21">
        <v>0</v>
      </c>
      <c r="BY23" s="21">
        <v>0</v>
      </c>
      <c r="BZ23" s="21">
        <v>0</v>
      </c>
      <c r="CA23" s="21">
        <v>14478775.74</v>
      </c>
      <c r="CB23" s="21">
        <v>18273964.16</v>
      </c>
      <c r="CC23" s="21">
        <v>0</v>
      </c>
      <c r="CD23" s="21">
        <v>704234.41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230215393.09000003</v>
      </c>
      <c r="CK23" s="21">
        <v>33040</v>
      </c>
      <c r="CL23" s="21">
        <v>0</v>
      </c>
      <c r="CM23" s="22">
        <v>39327461.38000001</v>
      </c>
      <c r="CN23" s="21">
        <v>803729.1</v>
      </c>
      <c r="CO23" s="21">
        <v>38523732.280000009</v>
      </c>
      <c r="CP23" s="22">
        <v>190854891.71000001</v>
      </c>
      <c r="CQ23" s="21">
        <v>72743654.019999996</v>
      </c>
      <c r="CR23" s="21">
        <v>118111237.69000001</v>
      </c>
      <c r="CS23" s="21">
        <v>8439587.599999981</v>
      </c>
      <c r="CT23" s="21">
        <v>102330511.87999988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5254196775.4700012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40291405.439999998</v>
      </c>
      <c r="E24" s="21">
        <v>589107.77</v>
      </c>
      <c r="F24" s="21">
        <v>3644813.24</v>
      </c>
      <c r="G24" s="21">
        <v>36057484.43</v>
      </c>
      <c r="H24" s="21">
        <v>5373412.3300000001</v>
      </c>
      <c r="I24" s="21">
        <v>5000649.1599999899</v>
      </c>
      <c r="J24" s="21">
        <v>0</v>
      </c>
      <c r="K24" s="21">
        <v>-537467.38000000198</v>
      </c>
      <c r="L24" s="21">
        <v>0</v>
      </c>
      <c r="M24" s="21">
        <v>0</v>
      </c>
      <c r="N24" s="21">
        <v>275322.82</v>
      </c>
      <c r="O24" s="21">
        <v>8248007.1799999997</v>
      </c>
      <c r="P24" s="21">
        <v>0</v>
      </c>
      <c r="Q24" s="21">
        <v>5221768</v>
      </c>
      <c r="R24" s="21">
        <v>0</v>
      </c>
      <c r="S24" s="21">
        <v>0</v>
      </c>
      <c r="T24" s="21">
        <v>129116844.66999599</v>
      </c>
      <c r="U24" s="21">
        <v>19135.93</v>
      </c>
      <c r="V24" s="21">
        <v>24211880.6100008</v>
      </c>
      <c r="W24" s="21">
        <v>79507634.690000102</v>
      </c>
      <c r="X24" s="21">
        <v>0</v>
      </c>
      <c r="Y24" s="21">
        <v>3052563.68</v>
      </c>
      <c r="Z24" s="21">
        <v>367251.72</v>
      </c>
      <c r="AA24" s="21">
        <v>0</v>
      </c>
      <c r="AB24" s="21">
        <v>0</v>
      </c>
      <c r="AC24" s="21">
        <v>302621.92</v>
      </c>
      <c r="AD24" s="21">
        <v>506331.65999999898</v>
      </c>
      <c r="AE24" s="21">
        <v>0</v>
      </c>
      <c r="AF24" s="21">
        <v>18776.96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40000</v>
      </c>
      <c r="AO24" s="21">
        <v>0</v>
      </c>
      <c r="AP24" s="21">
        <v>56168.09</v>
      </c>
      <c r="AQ24" s="21">
        <v>0</v>
      </c>
      <c r="AR24" s="21">
        <v>0</v>
      </c>
      <c r="AS24" s="21">
        <v>0</v>
      </c>
      <c r="AT24" s="21">
        <v>53689011.189999998</v>
      </c>
      <c r="AU24" s="21">
        <v>2999489.38</v>
      </c>
      <c r="AV24" s="21">
        <v>2944569.14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461879.04000001802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3370894.99000003</v>
      </c>
      <c r="BO24" s="21">
        <v>0</v>
      </c>
      <c r="BP24" s="21">
        <v>7980821.1799999997</v>
      </c>
      <c r="BQ24" s="21">
        <v>0</v>
      </c>
      <c r="BR24" s="21">
        <v>3496215.63</v>
      </c>
      <c r="BS24" s="21">
        <v>914325.36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2">
        <v>-32958.9</v>
      </c>
      <c r="CK24" s="21">
        <v>-32958.9</v>
      </c>
      <c r="CL24" s="21">
        <v>0</v>
      </c>
      <c r="CM24" s="22">
        <v>0</v>
      </c>
      <c r="CN24" s="21">
        <v>0</v>
      </c>
      <c r="CO24" s="21">
        <v>0</v>
      </c>
      <c r="CP24" s="22">
        <v>0</v>
      </c>
      <c r="CQ24" s="21">
        <v>0</v>
      </c>
      <c r="CR24" s="21">
        <v>0</v>
      </c>
      <c r="CS24" s="21">
        <v>8748.27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376905302.75999695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1307762.211039</v>
      </c>
      <c r="E25" s="21">
        <v>179488.89814200002</v>
      </c>
      <c r="F25" s="21">
        <v>3144962.5551029998</v>
      </c>
      <c r="G25" s="21">
        <v>-2016689.242206</v>
      </c>
      <c r="H25" s="21">
        <v>1015.0445430000002</v>
      </c>
      <c r="I25" s="21">
        <v>1780387.32</v>
      </c>
      <c r="J25" s="21">
        <v>0</v>
      </c>
      <c r="K25" s="21">
        <v>3977718.38</v>
      </c>
      <c r="L25" s="21">
        <v>0</v>
      </c>
      <c r="M25" s="21">
        <v>0</v>
      </c>
      <c r="N25" s="21">
        <v>0</v>
      </c>
      <c r="O25" s="21">
        <v>9074665.660978999</v>
      </c>
      <c r="P25" s="21">
        <v>0</v>
      </c>
      <c r="Q25" s="21">
        <v>120963.090593</v>
      </c>
      <c r="R25" s="21">
        <v>0</v>
      </c>
      <c r="S25" s="21">
        <v>0</v>
      </c>
      <c r="T25" s="21">
        <v>17781921.420000002</v>
      </c>
      <c r="U25" s="21">
        <v>-824570.23930300004</v>
      </c>
      <c r="V25" s="21">
        <v>2480640.7106870003</v>
      </c>
      <c r="W25" s="21">
        <v>-11956976.086758995</v>
      </c>
      <c r="X25" s="21">
        <v>0</v>
      </c>
      <c r="Y25" s="21">
        <v>1026233.339315</v>
      </c>
      <c r="Z25" s="21">
        <v>433394.19655599998</v>
      </c>
      <c r="AA25" s="21">
        <v>0</v>
      </c>
      <c r="AB25" s="21">
        <v>0</v>
      </c>
      <c r="AC25" s="21">
        <v>8267.5296239999989</v>
      </c>
      <c r="AD25" s="21">
        <v>-3660.5488460000015</v>
      </c>
      <c r="AE25" s="21">
        <v>0</v>
      </c>
      <c r="AF25" s="21">
        <v>0</v>
      </c>
      <c r="AG25" s="21">
        <v>14754.06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335414.26</v>
      </c>
      <c r="AN25" s="21">
        <v>0</v>
      </c>
      <c r="AO25" s="21">
        <v>0</v>
      </c>
      <c r="AP25" s="21">
        <v>1.05</v>
      </c>
      <c r="AQ25" s="21">
        <v>0</v>
      </c>
      <c r="AR25" s="21">
        <v>0</v>
      </c>
      <c r="AS25" s="21">
        <v>0</v>
      </c>
      <c r="AT25" s="21">
        <v>4414627.4605879998</v>
      </c>
      <c r="AU25" s="21">
        <v>-67808.615795000005</v>
      </c>
      <c r="AV25" s="21">
        <v>-125580.79570199997</v>
      </c>
      <c r="AW25" s="21">
        <v>0</v>
      </c>
      <c r="AX25" s="21">
        <v>-78195.033987999996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-451309.361989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-1765626.3452239998</v>
      </c>
      <c r="BO25" s="21">
        <v>0</v>
      </c>
      <c r="BP25" s="21">
        <v>-740715.30574099976</v>
      </c>
      <c r="BQ25" s="21">
        <v>70.83</v>
      </c>
      <c r="BR25" s="21">
        <v>964282.51904499996</v>
      </c>
      <c r="BS25" s="21">
        <v>8634.6851150000057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4459.2299999999996</v>
      </c>
      <c r="CE25" s="21">
        <v>1278.22</v>
      </c>
      <c r="CF25" s="21">
        <v>0</v>
      </c>
      <c r="CG25" s="21">
        <v>0</v>
      </c>
      <c r="CH25" s="21">
        <v>0</v>
      </c>
      <c r="CI25" s="21">
        <v>0</v>
      </c>
      <c r="CJ25" s="22">
        <v>5386021.7300000004</v>
      </c>
      <c r="CK25" s="21">
        <v>0</v>
      </c>
      <c r="CL25" s="21">
        <v>32124.45</v>
      </c>
      <c r="CM25" s="22">
        <v>5353897.28</v>
      </c>
      <c r="CN25" s="21">
        <v>52613.3</v>
      </c>
      <c r="CO25" s="21">
        <v>5301283.9800000004</v>
      </c>
      <c r="CP25" s="22">
        <v>0</v>
      </c>
      <c r="CQ25" s="21">
        <v>0</v>
      </c>
      <c r="CR25" s="21">
        <v>0</v>
      </c>
      <c r="CS25" s="21">
        <v>292483.77598500001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33400554.390721995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1339298326.7740037</v>
      </c>
      <c r="E26" s="21">
        <v>26197251.989601482</v>
      </c>
      <c r="F26" s="21">
        <v>1151131151.9270039</v>
      </c>
      <c r="G26" s="21">
        <v>161969922.85739848</v>
      </c>
      <c r="H26" s="21">
        <v>8274754.735516238</v>
      </c>
      <c r="I26" s="21">
        <v>6159297.1061661001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80808062.268838391</v>
      </c>
      <c r="P26" s="21">
        <v>0</v>
      </c>
      <c r="Q26" s="21">
        <v>39446537.028489009</v>
      </c>
      <c r="R26" s="21">
        <v>0</v>
      </c>
      <c r="S26" s="21">
        <v>0</v>
      </c>
      <c r="T26" s="21">
        <v>704112221.30815399</v>
      </c>
      <c r="U26" s="21">
        <v>470182.93204999994</v>
      </c>
      <c r="V26" s="21">
        <v>29256095.455515254</v>
      </c>
      <c r="W26" s="21">
        <v>157677893.52662799</v>
      </c>
      <c r="X26" s="21">
        <v>0</v>
      </c>
      <c r="Y26" s="21">
        <v>56554431.527634181</v>
      </c>
      <c r="Z26" s="21">
        <v>22020922.207817838</v>
      </c>
      <c r="AA26" s="21">
        <v>0</v>
      </c>
      <c r="AB26" s="21">
        <v>0</v>
      </c>
      <c r="AC26" s="21">
        <v>1689388.0659927099</v>
      </c>
      <c r="AD26" s="21">
        <v>8698714.5032940209</v>
      </c>
      <c r="AE26" s="21">
        <v>0</v>
      </c>
      <c r="AF26" s="21">
        <v>184297.09972999999</v>
      </c>
      <c r="AG26" s="21">
        <v>0</v>
      </c>
      <c r="AH26" s="21">
        <v>0</v>
      </c>
      <c r="AI26" s="21">
        <v>0</v>
      </c>
      <c r="AJ26" s="21">
        <v>3950</v>
      </c>
      <c r="AK26" s="21">
        <v>18657.960020400002</v>
      </c>
      <c r="AL26" s="21">
        <v>0</v>
      </c>
      <c r="AM26" s="21">
        <v>14410592.765093001</v>
      </c>
      <c r="AN26" s="21">
        <v>25000</v>
      </c>
      <c r="AO26" s="21">
        <v>0</v>
      </c>
      <c r="AP26" s="21">
        <v>4370091.2071556486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17396461.014982179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-446949.65132560185</v>
      </c>
      <c r="BO26" s="21">
        <v>0</v>
      </c>
      <c r="BP26" s="21">
        <v>107166181.83149846</v>
      </c>
      <c r="BQ26" s="21">
        <v>51290744.070101984</v>
      </c>
      <c r="BR26" s="21">
        <v>96006059.017847389</v>
      </c>
      <c r="BS26" s="21">
        <v>79094786.189692572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3163939763.3708086</v>
      </c>
      <c r="CK26" s="21">
        <v>-125305.45999999992</v>
      </c>
      <c r="CL26" s="21">
        <v>46791.25</v>
      </c>
      <c r="CM26" s="22">
        <v>1114885529.7806804</v>
      </c>
      <c r="CN26" s="21">
        <v>5304936.3199999994</v>
      </c>
      <c r="CO26" s="21">
        <v>1109580593.4606805</v>
      </c>
      <c r="CP26" s="22">
        <v>2049132747.8001282</v>
      </c>
      <c r="CQ26" s="21">
        <v>191354399.19000027</v>
      </c>
      <c r="CR26" s="21">
        <v>1857778348.6101279</v>
      </c>
      <c r="CS26" s="21">
        <v>36664.550000000003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5987963126.8657074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258911390</v>
      </c>
      <c r="E27" s="21">
        <v>648482.5</v>
      </c>
      <c r="F27" s="21">
        <v>10857147.16</v>
      </c>
      <c r="G27" s="21">
        <v>247405760.34</v>
      </c>
      <c r="H27" s="21">
        <v>11529810.539999999</v>
      </c>
      <c r="I27" s="21">
        <v>5099618.4000000004</v>
      </c>
      <c r="J27" s="21">
        <v>0</v>
      </c>
      <c r="K27" s="21">
        <v>67028491.890000001</v>
      </c>
      <c r="L27" s="21">
        <v>0</v>
      </c>
      <c r="M27" s="21">
        <v>0</v>
      </c>
      <c r="N27" s="21">
        <v>0</v>
      </c>
      <c r="O27" s="21">
        <v>9749318.1500000004</v>
      </c>
      <c r="P27" s="21">
        <v>0</v>
      </c>
      <c r="Q27" s="21">
        <v>0</v>
      </c>
      <c r="R27" s="21">
        <v>0</v>
      </c>
      <c r="S27" s="21">
        <v>0</v>
      </c>
      <c r="T27" s="21">
        <v>640224439.27999997</v>
      </c>
      <c r="U27" s="21">
        <v>0</v>
      </c>
      <c r="V27" s="21">
        <v>58428752.520000003</v>
      </c>
      <c r="W27" s="21">
        <v>235221628.27000001</v>
      </c>
      <c r="X27" s="21">
        <v>0</v>
      </c>
      <c r="Y27" s="21">
        <v>5545859.7800000003</v>
      </c>
      <c r="Z27" s="21">
        <v>41189666.299999997</v>
      </c>
      <c r="AA27" s="21">
        <v>0</v>
      </c>
      <c r="AB27" s="21">
        <v>0</v>
      </c>
      <c r="AC27" s="21">
        <v>300286.71000000002</v>
      </c>
      <c r="AD27" s="21">
        <v>45712.800000000003</v>
      </c>
      <c r="AE27" s="21">
        <v>0</v>
      </c>
      <c r="AF27" s="21">
        <v>382698.34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172086.39999999999</v>
      </c>
      <c r="AQ27" s="21">
        <v>0</v>
      </c>
      <c r="AR27" s="21">
        <v>0</v>
      </c>
      <c r="AS27" s="21">
        <v>0</v>
      </c>
      <c r="AT27" s="21">
        <v>167913478.21000001</v>
      </c>
      <c r="AU27" s="21">
        <v>46158701.729999997</v>
      </c>
      <c r="AV27" s="21">
        <v>17261360.449999999</v>
      </c>
      <c r="AW27" s="21">
        <v>0</v>
      </c>
      <c r="AX27" s="21">
        <v>16561437.16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71647623.230000004</v>
      </c>
      <c r="BE27" s="21">
        <v>0</v>
      </c>
      <c r="BF27" s="21">
        <v>0</v>
      </c>
      <c r="BG27" s="21">
        <v>0</v>
      </c>
      <c r="BH27" s="21">
        <v>0</v>
      </c>
      <c r="BI27" s="21">
        <v>88541778.310000002</v>
      </c>
      <c r="BJ27" s="21">
        <v>0</v>
      </c>
      <c r="BK27" s="21">
        <v>0</v>
      </c>
      <c r="BL27" s="21">
        <v>0</v>
      </c>
      <c r="BM27" s="21">
        <v>39704.019999999997</v>
      </c>
      <c r="BN27" s="21">
        <v>716155.11</v>
      </c>
      <c r="BO27" s="21">
        <v>0</v>
      </c>
      <c r="BP27" s="21">
        <v>27719237.870000001</v>
      </c>
      <c r="BQ27" s="21">
        <v>1394349.55</v>
      </c>
      <c r="BR27" s="21">
        <v>3540496.73</v>
      </c>
      <c r="BS27" s="21">
        <v>8113024.4500000002</v>
      </c>
      <c r="BT27" s="21">
        <v>0</v>
      </c>
      <c r="BU27" s="21">
        <v>0</v>
      </c>
      <c r="BV27" s="21">
        <v>0</v>
      </c>
      <c r="BW27" s="21">
        <v>0</v>
      </c>
      <c r="BX27" s="21">
        <v>87648.07</v>
      </c>
      <c r="BY27" s="21">
        <v>0</v>
      </c>
      <c r="BZ27" s="21">
        <v>0</v>
      </c>
      <c r="CA27" s="21">
        <v>278159.77</v>
      </c>
      <c r="CB27" s="21">
        <v>30267738.489999998</v>
      </c>
      <c r="CC27" s="21">
        <v>0</v>
      </c>
      <c r="CD27" s="21">
        <v>5768399.8200000003</v>
      </c>
      <c r="CE27" s="21">
        <v>0</v>
      </c>
      <c r="CF27" s="21">
        <v>0</v>
      </c>
      <c r="CG27" s="21">
        <v>0</v>
      </c>
      <c r="CH27" s="21">
        <v>163729.79999999999</v>
      </c>
      <c r="CI27" s="21">
        <v>36610.410000000003</v>
      </c>
      <c r="CJ27" s="22">
        <v>9341879.0600000005</v>
      </c>
      <c r="CK27" s="21">
        <v>1850</v>
      </c>
      <c r="CL27" s="21">
        <v>0</v>
      </c>
      <c r="CM27" s="22">
        <v>9340029.0600000005</v>
      </c>
      <c r="CN27" s="21">
        <v>0</v>
      </c>
      <c r="CO27" s="21">
        <v>9340029.0600000005</v>
      </c>
      <c r="CP27" s="22">
        <v>0</v>
      </c>
      <c r="CQ27" s="21">
        <v>0</v>
      </c>
      <c r="CR27" s="21">
        <v>0</v>
      </c>
      <c r="CS27" s="21">
        <v>3757407.28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1833138678.8999996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426519894.41000003</v>
      </c>
      <c r="E28" s="21">
        <v>229674.62</v>
      </c>
      <c r="F28" s="21">
        <v>322651433.11000001</v>
      </c>
      <c r="G28" s="21">
        <v>103638786.68000001</v>
      </c>
      <c r="H28" s="21">
        <v>0</v>
      </c>
      <c r="I28" s="21">
        <v>1007847.64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5931296.25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5127779.9800000004</v>
      </c>
      <c r="W28" s="21">
        <v>49236195.289999999</v>
      </c>
      <c r="X28" s="21">
        <v>0</v>
      </c>
      <c r="Y28" s="21">
        <v>10003654.300000001</v>
      </c>
      <c r="Z28" s="21">
        <v>30247625.07</v>
      </c>
      <c r="AA28" s="21">
        <v>0</v>
      </c>
      <c r="AB28" s="21">
        <v>0</v>
      </c>
      <c r="AC28" s="21">
        <v>1326839</v>
      </c>
      <c r="AD28" s="21">
        <v>222018.6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113358679.03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2250</v>
      </c>
      <c r="BC28" s="21">
        <v>0</v>
      </c>
      <c r="BD28" s="21">
        <v>256832.72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6096825.8499999996</v>
      </c>
      <c r="BN28" s="21">
        <v>493241.93</v>
      </c>
      <c r="BO28" s="21">
        <v>0</v>
      </c>
      <c r="BP28" s="21">
        <v>5233513.6900000004</v>
      </c>
      <c r="BQ28" s="21">
        <v>44374.94</v>
      </c>
      <c r="BR28" s="21">
        <v>1265306.21</v>
      </c>
      <c r="BS28" s="21">
        <v>8253113.79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426353.66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665053642.36000013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1013444540.7392004</v>
      </c>
      <c r="E29" s="21">
        <v>114515086.10821667</v>
      </c>
      <c r="F29" s="21">
        <v>618822998.06378102</v>
      </c>
      <c r="G29" s="21">
        <v>280106456.56720263</v>
      </c>
      <c r="H29" s="21">
        <v>384242565.35000038</v>
      </c>
      <c r="I29" s="21">
        <v>101610004.91999988</v>
      </c>
      <c r="J29" s="21">
        <v>42075</v>
      </c>
      <c r="K29" s="21">
        <v>0</v>
      </c>
      <c r="L29" s="21">
        <v>0</v>
      </c>
      <c r="M29" s="21">
        <v>0</v>
      </c>
      <c r="N29" s="21">
        <v>8203863.9299999997</v>
      </c>
      <c r="O29" s="21">
        <v>559098290.5728004</v>
      </c>
      <c r="P29" s="21">
        <v>0</v>
      </c>
      <c r="Q29" s="21">
        <v>115522923.68000001</v>
      </c>
      <c r="R29" s="21">
        <v>0</v>
      </c>
      <c r="S29" s="21">
        <v>0</v>
      </c>
      <c r="T29" s="21">
        <v>1123313728.3499994</v>
      </c>
      <c r="U29" s="21">
        <v>1649344.8699999996</v>
      </c>
      <c r="V29" s="21">
        <v>83890853.920000076</v>
      </c>
      <c r="W29" s="21">
        <v>612753175.90000033</v>
      </c>
      <c r="X29" s="21">
        <v>0</v>
      </c>
      <c r="Y29" s="21">
        <v>111832474.03540012</v>
      </c>
      <c r="Z29" s="21">
        <v>349023540.22430015</v>
      </c>
      <c r="AA29" s="21">
        <v>0</v>
      </c>
      <c r="AB29" s="21">
        <v>0</v>
      </c>
      <c r="AC29" s="21">
        <v>5484105.3622999992</v>
      </c>
      <c r="AD29" s="21">
        <v>46633124.475699916</v>
      </c>
      <c r="AE29" s="21">
        <v>23364</v>
      </c>
      <c r="AF29" s="21">
        <v>3674463.13</v>
      </c>
      <c r="AG29" s="21">
        <v>17656739</v>
      </c>
      <c r="AH29" s="21">
        <v>54608292.659999996</v>
      </c>
      <c r="AI29" s="21">
        <v>4658226.3599999994</v>
      </c>
      <c r="AJ29" s="21">
        <v>266061.81999999995</v>
      </c>
      <c r="AK29" s="21">
        <v>603381.59000000043</v>
      </c>
      <c r="AL29" s="21">
        <v>0</v>
      </c>
      <c r="AM29" s="21">
        <v>903220.2</v>
      </c>
      <c r="AN29" s="21">
        <v>1360550.57</v>
      </c>
      <c r="AO29" s="21">
        <v>0</v>
      </c>
      <c r="AP29" s="21">
        <v>12882037.859999992</v>
      </c>
      <c r="AQ29" s="21">
        <v>0</v>
      </c>
      <c r="AR29" s="21">
        <v>0</v>
      </c>
      <c r="AS29" s="21">
        <v>0</v>
      </c>
      <c r="AT29" s="21">
        <v>2098558567.8860989</v>
      </c>
      <c r="AU29" s="21">
        <v>124213984.35790001</v>
      </c>
      <c r="AV29" s="21">
        <v>269777879.87079996</v>
      </c>
      <c r="AW29" s="21">
        <v>0</v>
      </c>
      <c r="AX29" s="21">
        <v>118862882.47980008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14965190.825199997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136138334.32179981</v>
      </c>
      <c r="BO29" s="21">
        <v>0</v>
      </c>
      <c r="BP29" s="21">
        <v>507012475.55560029</v>
      </c>
      <c r="BQ29" s="21">
        <v>62367276.129799977</v>
      </c>
      <c r="BR29" s="21">
        <v>276309695.37000012</v>
      </c>
      <c r="BS29" s="21">
        <v>84583585.001300052</v>
      </c>
      <c r="BT29" s="21">
        <v>0</v>
      </c>
      <c r="BU29" s="21">
        <v>0</v>
      </c>
      <c r="BV29" s="21">
        <v>43199329.5</v>
      </c>
      <c r="BW29" s="21">
        <v>0</v>
      </c>
      <c r="BX29" s="21">
        <v>0</v>
      </c>
      <c r="BY29" s="21">
        <v>0</v>
      </c>
      <c r="BZ29" s="21">
        <v>0</v>
      </c>
      <c r="CA29" s="21">
        <v>32840.060000000005</v>
      </c>
      <c r="CB29" s="21">
        <v>4016243.97</v>
      </c>
      <c r="CC29" s="21">
        <v>558524.02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82770509.050001502</v>
      </c>
      <c r="CK29" s="21">
        <v>8255643.4500014288</v>
      </c>
      <c r="CL29" s="21">
        <v>7250</v>
      </c>
      <c r="CM29" s="22">
        <v>55892274.030000076</v>
      </c>
      <c r="CN29" s="21">
        <v>3201677.6699999981</v>
      </c>
      <c r="CO29" s="21">
        <v>52690596.360000074</v>
      </c>
      <c r="CP29" s="22">
        <v>18615341.57</v>
      </c>
      <c r="CQ29" s="21">
        <v>7190423.4299999997</v>
      </c>
      <c r="CR29" s="21">
        <v>11424918.140000002</v>
      </c>
      <c r="CS29" s="21">
        <v>906648.34999999986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8437654915.2679996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3973380.0199999996</v>
      </c>
      <c r="E30" s="21">
        <v>1240291.3400000008</v>
      </c>
      <c r="F30" s="21">
        <v>1487173.3399999978</v>
      </c>
      <c r="G30" s="21">
        <v>1245915.3400000008</v>
      </c>
      <c r="H30" s="21">
        <v>384956.72000000009</v>
      </c>
      <c r="I30" s="21">
        <v>341625.66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49664750.669999987</v>
      </c>
      <c r="P30" s="21">
        <v>0</v>
      </c>
      <c r="Q30" s="21">
        <v>119323.12999999999</v>
      </c>
      <c r="R30" s="21">
        <v>0</v>
      </c>
      <c r="S30" s="21">
        <v>0</v>
      </c>
      <c r="T30" s="21">
        <v>348168018.78999275</v>
      </c>
      <c r="U30" s="21">
        <v>0</v>
      </c>
      <c r="V30" s="21">
        <v>26776621.329999413</v>
      </c>
      <c r="W30" s="21">
        <v>12111403.45999999</v>
      </c>
      <c r="X30" s="21">
        <v>0</v>
      </c>
      <c r="Y30" s="21">
        <v>1831535.0899999982</v>
      </c>
      <c r="Z30" s="21">
        <v>354855.71000000008</v>
      </c>
      <c r="AA30" s="21">
        <v>0</v>
      </c>
      <c r="AB30" s="21">
        <v>0</v>
      </c>
      <c r="AC30" s="21">
        <v>80652.259999999995</v>
      </c>
      <c r="AD30" s="21">
        <v>717951.73999999976</v>
      </c>
      <c r="AE30" s="21">
        <v>0</v>
      </c>
      <c r="AF30" s="21">
        <v>45610.99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15052.189999999999</v>
      </c>
      <c r="AQ30" s="21">
        <v>0</v>
      </c>
      <c r="AR30" s="21">
        <v>0</v>
      </c>
      <c r="AS30" s="21">
        <v>0</v>
      </c>
      <c r="AT30" s="21">
        <v>13350930.899999999</v>
      </c>
      <c r="AU30" s="21">
        <v>519826.83999999985</v>
      </c>
      <c r="AV30" s="21">
        <v>858513.3</v>
      </c>
      <c r="AW30" s="21">
        <v>0</v>
      </c>
      <c r="AX30" s="21">
        <v>359931.41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3717900.5999999475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217311.93999999992</v>
      </c>
      <c r="BO30" s="21">
        <v>0</v>
      </c>
      <c r="BP30" s="21">
        <v>1337933.05</v>
      </c>
      <c r="BQ30" s="21">
        <v>385191.07000000007</v>
      </c>
      <c r="BR30" s="21">
        <v>5151736.33</v>
      </c>
      <c r="BS30" s="21">
        <v>834356.2699999999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42989.69000000001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42989.69000000001</v>
      </c>
      <c r="CQ30" s="21">
        <v>0</v>
      </c>
      <c r="CR30" s="21">
        <v>42989.69000000001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471362359.15999198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275450212.54074299</v>
      </c>
      <c r="E31" s="21">
        <v>4710734.1116660004</v>
      </c>
      <c r="F31" s="21">
        <v>51161743.899152003</v>
      </c>
      <c r="G31" s="21">
        <v>219577734.52992502</v>
      </c>
      <c r="H31" s="21">
        <v>132390542.186189</v>
      </c>
      <c r="I31" s="21">
        <v>4840185.8</v>
      </c>
      <c r="J31" s="21">
        <v>0</v>
      </c>
      <c r="K31" s="21">
        <v>53842958.969999999</v>
      </c>
      <c r="L31" s="21">
        <v>0</v>
      </c>
      <c r="M31" s="21">
        <v>0</v>
      </c>
      <c r="N31" s="21">
        <v>0</v>
      </c>
      <c r="O31" s="21">
        <v>186423645.86644399</v>
      </c>
      <c r="P31" s="21">
        <v>0</v>
      </c>
      <c r="Q31" s="21">
        <v>128738531.84244099</v>
      </c>
      <c r="R31" s="21">
        <v>0</v>
      </c>
      <c r="S31" s="21">
        <v>0</v>
      </c>
      <c r="T31" s="21">
        <v>2020764417.5</v>
      </c>
      <c r="U31" s="21">
        <v>12129147.256813001</v>
      </c>
      <c r="V31" s="21">
        <v>128327724.79109</v>
      </c>
      <c r="W31" s="21">
        <v>1158059104.45</v>
      </c>
      <c r="X31" s="21">
        <v>504188.690007</v>
      </c>
      <c r="Y31" s="21">
        <v>67868666.196979001</v>
      </c>
      <c r="Z31" s="21">
        <v>20691978.840985999</v>
      </c>
      <c r="AA31" s="21">
        <v>0</v>
      </c>
      <c r="AB31" s="21">
        <v>0</v>
      </c>
      <c r="AC31" s="21">
        <v>2473660.9800240002</v>
      </c>
      <c r="AD31" s="21">
        <v>18820992.60021</v>
      </c>
      <c r="AE31" s="21">
        <v>0</v>
      </c>
      <c r="AF31" s="21">
        <v>8923782.8602629993</v>
      </c>
      <c r="AG31" s="21">
        <v>0</v>
      </c>
      <c r="AH31" s="21">
        <v>0</v>
      </c>
      <c r="AI31" s="21">
        <v>0</v>
      </c>
      <c r="AJ31" s="21">
        <v>171211.65</v>
      </c>
      <c r="AK31" s="21">
        <v>932722.71032399999</v>
      </c>
      <c r="AL31" s="21">
        <v>0</v>
      </c>
      <c r="AM31" s="21">
        <v>12532623.828932</v>
      </c>
      <c r="AN31" s="21">
        <v>662309.52000899997</v>
      </c>
      <c r="AO31" s="21">
        <v>67580.41</v>
      </c>
      <c r="AP31" s="21">
        <v>6399211.943345</v>
      </c>
      <c r="AQ31" s="21">
        <v>0</v>
      </c>
      <c r="AR31" s="21">
        <v>0</v>
      </c>
      <c r="AS31" s="21">
        <v>0</v>
      </c>
      <c r="AT31" s="21">
        <v>931920809.25735795</v>
      </c>
      <c r="AU31" s="21">
        <v>15576670.850118</v>
      </c>
      <c r="AV31" s="21">
        <v>15419358.770932</v>
      </c>
      <c r="AW31" s="21">
        <v>0</v>
      </c>
      <c r="AX31" s="21">
        <v>15360203.577197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17374214.088155001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521624.75873</v>
      </c>
      <c r="BM31" s="21">
        <v>0</v>
      </c>
      <c r="BN31" s="21">
        <v>39817333.80883</v>
      </c>
      <c r="BO31" s="21">
        <v>0</v>
      </c>
      <c r="BP31" s="21">
        <v>95305679.815438002</v>
      </c>
      <c r="BQ31" s="21">
        <v>22472885.712007999</v>
      </c>
      <c r="BR31" s="21">
        <v>78190617.727304995</v>
      </c>
      <c r="BS31" s="21">
        <v>49773145.926365003</v>
      </c>
      <c r="BT31" s="21">
        <v>0</v>
      </c>
      <c r="BU31" s="21">
        <v>0</v>
      </c>
      <c r="BV31" s="21">
        <v>25261848.515457001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784193.6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37714.33</v>
      </c>
      <c r="CJ31" s="22">
        <v>293657813.06226599</v>
      </c>
      <c r="CK31" s="21">
        <v>147455.53226599999</v>
      </c>
      <c r="CL31" s="21">
        <v>7753817.46</v>
      </c>
      <c r="CM31" s="22">
        <v>285683991.42000002</v>
      </c>
      <c r="CN31" s="21">
        <v>3212461.29</v>
      </c>
      <c r="CO31" s="21">
        <v>282471530.13</v>
      </c>
      <c r="CP31" s="22">
        <v>72548.649999999994</v>
      </c>
      <c r="CQ31" s="21">
        <v>31365.200000000001</v>
      </c>
      <c r="CR31" s="21">
        <v>41183.449999999997</v>
      </c>
      <c r="CS31" s="21">
        <v>44428443.115883999</v>
      </c>
      <c r="CT31" s="21">
        <v>0</v>
      </c>
      <c r="CU31" s="21">
        <v>75631.039999999994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5886993589.3908424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276578811.28999907</v>
      </c>
      <c r="E32" s="21">
        <v>22373513.269998785</v>
      </c>
      <c r="F32" s="21">
        <v>183011615.20000055</v>
      </c>
      <c r="G32" s="21">
        <v>71193682.81999974</v>
      </c>
      <c r="H32" s="21">
        <v>1050397.2500000002</v>
      </c>
      <c r="I32" s="21">
        <v>32490311.079999957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15046871.370000007</v>
      </c>
      <c r="P32" s="21">
        <v>0</v>
      </c>
      <c r="Q32" s="21">
        <v>67371171.149999976</v>
      </c>
      <c r="R32" s="21">
        <v>0</v>
      </c>
      <c r="S32" s="21">
        <v>0</v>
      </c>
      <c r="T32" s="21">
        <v>1539536422.7498982</v>
      </c>
      <c r="U32" s="21">
        <v>569223.53000000026</v>
      </c>
      <c r="V32" s="21">
        <v>64981270.78000436</v>
      </c>
      <c r="W32" s="21">
        <v>533194408.97999519</v>
      </c>
      <c r="X32" s="21">
        <v>589464.90999999992</v>
      </c>
      <c r="Y32" s="21">
        <v>79886648.789999992</v>
      </c>
      <c r="Z32" s="21">
        <v>233594855.72999972</v>
      </c>
      <c r="AA32" s="21">
        <v>86805.310000000012</v>
      </c>
      <c r="AB32" s="21">
        <v>0</v>
      </c>
      <c r="AC32" s="21">
        <v>1059177.9100000018</v>
      </c>
      <c r="AD32" s="21">
        <v>14951264.969999574</v>
      </c>
      <c r="AE32" s="21">
        <v>0</v>
      </c>
      <c r="AF32" s="21">
        <v>28302</v>
      </c>
      <c r="AG32" s="21">
        <v>77690057.680000022</v>
      </c>
      <c r="AH32" s="21">
        <v>8369869.71</v>
      </c>
      <c r="AI32" s="21">
        <v>7149781.9799999967</v>
      </c>
      <c r="AJ32" s="21">
        <v>0</v>
      </c>
      <c r="AK32" s="21">
        <v>35652.669999999991</v>
      </c>
      <c r="AL32" s="21">
        <v>0</v>
      </c>
      <c r="AM32" s="21">
        <v>1428.57</v>
      </c>
      <c r="AN32" s="21">
        <v>131455</v>
      </c>
      <c r="AO32" s="21">
        <v>0</v>
      </c>
      <c r="AP32" s="21">
        <v>2826915.2</v>
      </c>
      <c r="AQ32" s="21">
        <v>0</v>
      </c>
      <c r="AR32" s="21">
        <v>0</v>
      </c>
      <c r="AS32" s="21">
        <v>0</v>
      </c>
      <c r="AT32" s="21">
        <v>699280586.35000432</v>
      </c>
      <c r="AU32" s="21">
        <v>14991694.200000316</v>
      </c>
      <c r="AV32" s="21">
        <v>5827782.3799999813</v>
      </c>
      <c r="AW32" s="21">
        <v>0</v>
      </c>
      <c r="AX32" s="21">
        <v>23280743.839999821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7523190.4800120797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2753796.8799999957</v>
      </c>
      <c r="BO32" s="21">
        <v>0</v>
      </c>
      <c r="BP32" s="21">
        <v>69624229.770000011</v>
      </c>
      <c r="BQ32" s="21">
        <v>1289202</v>
      </c>
      <c r="BR32" s="21">
        <v>7149481.8999999845</v>
      </c>
      <c r="BS32" s="21">
        <v>14012060.970000014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139867.12</v>
      </c>
      <c r="CB32" s="21">
        <v>6955484.629999998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36257507.869804569</v>
      </c>
      <c r="CJ32" s="22">
        <v>128956702.57000002</v>
      </c>
      <c r="CK32" s="21">
        <v>2190161.6199999959</v>
      </c>
      <c r="CL32" s="21">
        <v>11270</v>
      </c>
      <c r="CM32" s="22">
        <v>126755270.95000003</v>
      </c>
      <c r="CN32" s="21">
        <v>314675.81999999995</v>
      </c>
      <c r="CO32" s="21">
        <v>126440595.13000004</v>
      </c>
      <c r="CP32" s="22">
        <v>0</v>
      </c>
      <c r="CQ32" s="21">
        <v>0</v>
      </c>
      <c r="CR32" s="21">
        <v>0</v>
      </c>
      <c r="CS32" s="21">
        <v>319816.38999999961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3975582715.9597163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20392073.060000006</v>
      </c>
      <c r="E33" s="21">
        <v>360950.42999999993</v>
      </c>
      <c r="F33" s="21">
        <v>0</v>
      </c>
      <c r="G33" s="21">
        <v>20031122.630000006</v>
      </c>
      <c r="H33" s="21">
        <v>0</v>
      </c>
      <c r="I33" s="21">
        <v>30666713.900000144</v>
      </c>
      <c r="J33" s="21">
        <v>0</v>
      </c>
      <c r="K33" s="21">
        <v>118775.75</v>
      </c>
      <c r="L33" s="21">
        <v>0</v>
      </c>
      <c r="M33" s="21">
        <v>0</v>
      </c>
      <c r="N33" s="21">
        <v>0</v>
      </c>
      <c r="O33" s="21">
        <v>2179921.299999997</v>
      </c>
      <c r="P33" s="21">
        <v>11644392.32</v>
      </c>
      <c r="Q33" s="21">
        <v>0</v>
      </c>
      <c r="R33" s="21">
        <v>0</v>
      </c>
      <c r="S33" s="21">
        <v>0</v>
      </c>
      <c r="T33" s="21">
        <v>314677372.32995099</v>
      </c>
      <c r="U33" s="21">
        <v>2652.73</v>
      </c>
      <c r="V33" s="21">
        <v>2491547.4800000046</v>
      </c>
      <c r="W33" s="21">
        <v>98821270.310001731</v>
      </c>
      <c r="X33" s="21">
        <v>0</v>
      </c>
      <c r="Y33" s="21">
        <v>71461.679999999993</v>
      </c>
      <c r="Z33" s="21">
        <v>21174821.489999924</v>
      </c>
      <c r="AA33" s="21">
        <v>830</v>
      </c>
      <c r="AB33" s="21">
        <v>0</v>
      </c>
      <c r="AC33" s="21">
        <v>5269.619999999999</v>
      </c>
      <c r="AD33" s="21">
        <v>117078.38999999998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2992361.2100000004</v>
      </c>
      <c r="AN33" s="21">
        <v>0</v>
      </c>
      <c r="AO33" s="21">
        <v>0</v>
      </c>
      <c r="AP33" s="21">
        <v>26.5</v>
      </c>
      <c r="AQ33" s="21">
        <v>0</v>
      </c>
      <c r="AR33" s="21">
        <v>0</v>
      </c>
      <c r="AS33" s="21">
        <v>0</v>
      </c>
      <c r="AT33" s="21">
        <v>2452213.9299999909</v>
      </c>
      <c r="AU33" s="21">
        <v>8600.5199999999986</v>
      </c>
      <c r="AV33" s="21">
        <v>12087.609999999997</v>
      </c>
      <c r="AW33" s="21">
        <v>0</v>
      </c>
      <c r="AX33" s="21">
        <v>58361.47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963379.93999999086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646371.60999999742</v>
      </c>
      <c r="BO33" s="21">
        <v>0</v>
      </c>
      <c r="BP33" s="21">
        <v>58515.369999999988</v>
      </c>
      <c r="BQ33" s="21">
        <v>0</v>
      </c>
      <c r="BR33" s="21">
        <v>4669.2900000000009</v>
      </c>
      <c r="BS33" s="21">
        <v>27589.620000000003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2912347.1899999743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512500704.61995292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66259608.701799974</v>
      </c>
      <c r="E34" s="21">
        <v>7942638.2166121146</v>
      </c>
      <c r="F34" s="21">
        <v>58316970.485187858</v>
      </c>
      <c r="G34" s="21">
        <v>0</v>
      </c>
      <c r="H34" s="21">
        <v>327396705.18269956</v>
      </c>
      <c r="I34" s="21">
        <v>17813858.649999995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76110132.037600011</v>
      </c>
      <c r="P34" s="21">
        <v>0</v>
      </c>
      <c r="Q34" s="21">
        <v>12924333.627999997</v>
      </c>
      <c r="R34" s="21">
        <v>0</v>
      </c>
      <c r="S34" s="21">
        <v>0</v>
      </c>
      <c r="T34" s="21">
        <v>0</v>
      </c>
      <c r="U34" s="21">
        <v>0</v>
      </c>
      <c r="V34" s="21">
        <v>8127186.7399999984</v>
      </c>
      <c r="W34" s="21">
        <v>87224621.210000008</v>
      </c>
      <c r="X34" s="21">
        <v>0</v>
      </c>
      <c r="Y34" s="21">
        <v>85567694.270299956</v>
      </c>
      <c r="Z34" s="21">
        <v>5761018.5856000008</v>
      </c>
      <c r="AA34" s="21">
        <v>0</v>
      </c>
      <c r="AB34" s="21">
        <v>0</v>
      </c>
      <c r="AC34" s="21">
        <v>7521277.3120000008</v>
      </c>
      <c r="AD34" s="21">
        <v>21703045.541000009</v>
      </c>
      <c r="AE34" s="21">
        <v>0</v>
      </c>
      <c r="AF34" s="21">
        <v>-74700.270000000019</v>
      </c>
      <c r="AG34" s="21">
        <v>0</v>
      </c>
      <c r="AH34" s="21">
        <v>30999439.280000001</v>
      </c>
      <c r="AI34" s="21">
        <v>0</v>
      </c>
      <c r="AJ34" s="21">
        <v>4500</v>
      </c>
      <c r="AK34" s="21">
        <v>0</v>
      </c>
      <c r="AL34" s="21">
        <v>0</v>
      </c>
      <c r="AM34" s="21">
        <v>109400397.30789992</v>
      </c>
      <c r="AN34" s="21">
        <v>4719277.9566000002</v>
      </c>
      <c r="AO34" s="21">
        <v>0</v>
      </c>
      <c r="AP34" s="21">
        <v>40879119.248100005</v>
      </c>
      <c r="AQ34" s="21">
        <v>0</v>
      </c>
      <c r="AR34" s="21">
        <v>0</v>
      </c>
      <c r="AS34" s="21">
        <v>0</v>
      </c>
      <c r="AT34" s="21">
        <v>387333773.97089982</v>
      </c>
      <c r="AU34" s="21">
        <v>16565640.316899994</v>
      </c>
      <c r="AV34" s="21">
        <v>10115408.917599995</v>
      </c>
      <c r="AW34" s="21">
        <v>0</v>
      </c>
      <c r="AX34" s="21">
        <v>1648949.7176000003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8387199.6581999976</v>
      </c>
      <c r="BE34" s="21">
        <v>0</v>
      </c>
      <c r="BF34" s="21">
        <v>0</v>
      </c>
      <c r="BG34" s="21">
        <v>0</v>
      </c>
      <c r="BH34" s="21">
        <v>0</v>
      </c>
      <c r="BI34" s="21">
        <v>6062519.7599999998</v>
      </c>
      <c r="BJ34" s="21">
        <v>0</v>
      </c>
      <c r="BK34" s="21">
        <v>0</v>
      </c>
      <c r="BL34" s="21">
        <v>0</v>
      </c>
      <c r="BM34" s="21">
        <v>0</v>
      </c>
      <c r="BN34" s="21">
        <v>545312.99160000007</v>
      </c>
      <c r="BO34" s="21">
        <v>0</v>
      </c>
      <c r="BP34" s="21">
        <v>22973317.099000003</v>
      </c>
      <c r="BQ34" s="21">
        <v>131139.22999999998</v>
      </c>
      <c r="BR34" s="21">
        <v>225672.40519999998</v>
      </c>
      <c r="BS34" s="21">
        <v>30806279.541299999</v>
      </c>
      <c r="BT34" s="21">
        <v>0</v>
      </c>
      <c r="BU34" s="21">
        <v>0</v>
      </c>
      <c r="BV34" s="21">
        <v>47000898.365099996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16016608.259999998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1450150235.6149995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23189368.280000009</v>
      </c>
      <c r="E35" s="21">
        <v>7162364.2800000086</v>
      </c>
      <c r="F35" s="21">
        <v>6854018</v>
      </c>
      <c r="G35" s="21">
        <v>9172986</v>
      </c>
      <c r="H35" s="21">
        <v>0</v>
      </c>
      <c r="I35" s="21">
        <v>7614209</v>
      </c>
      <c r="J35" s="21">
        <v>-1171593</v>
      </c>
      <c r="K35" s="21">
        <v>0</v>
      </c>
      <c r="L35" s="21">
        <v>0</v>
      </c>
      <c r="M35" s="21">
        <v>0</v>
      </c>
      <c r="N35" s="21">
        <v>0</v>
      </c>
      <c r="O35" s="21">
        <v>20671528</v>
      </c>
      <c r="P35" s="21">
        <v>0</v>
      </c>
      <c r="Q35" s="21">
        <v>-201319</v>
      </c>
      <c r="R35" s="21">
        <v>0</v>
      </c>
      <c r="S35" s="21">
        <v>0</v>
      </c>
      <c r="T35" s="21">
        <v>122262424</v>
      </c>
      <c r="U35" s="21">
        <v>32137</v>
      </c>
      <c r="V35" s="21">
        <v>14656215</v>
      </c>
      <c r="W35" s="21">
        <v>50972022</v>
      </c>
      <c r="X35" s="21">
        <v>1505197</v>
      </c>
      <c r="Y35" s="21">
        <v>16318107</v>
      </c>
      <c r="Z35" s="21">
        <v>10154645</v>
      </c>
      <c r="AA35" s="21">
        <v>0</v>
      </c>
      <c r="AB35" s="21">
        <v>0</v>
      </c>
      <c r="AC35" s="21">
        <v>216350</v>
      </c>
      <c r="AD35" s="21">
        <v>1094018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63160</v>
      </c>
      <c r="AK35" s="21">
        <v>5269</v>
      </c>
      <c r="AL35" s="21">
        <v>0</v>
      </c>
      <c r="AM35" s="21">
        <v>4843374</v>
      </c>
      <c r="AN35" s="21">
        <v>0</v>
      </c>
      <c r="AO35" s="21">
        <v>0</v>
      </c>
      <c r="AP35" s="21">
        <v>107212</v>
      </c>
      <c r="AQ35" s="21">
        <v>0</v>
      </c>
      <c r="AR35" s="21">
        <v>0</v>
      </c>
      <c r="AS35" s="21">
        <v>0</v>
      </c>
      <c r="AT35" s="21">
        <v>26720372</v>
      </c>
      <c r="AU35" s="21">
        <v>2299534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1166734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1621273</v>
      </c>
      <c r="BQ35" s="21">
        <v>316400</v>
      </c>
      <c r="BR35" s="21">
        <v>35870902</v>
      </c>
      <c r="BS35" s="21">
        <v>1252038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144063999.75</v>
      </c>
      <c r="CK35" s="21">
        <v>0</v>
      </c>
      <c r="CL35" s="21">
        <v>1305041.8600000001</v>
      </c>
      <c r="CM35" s="22">
        <v>142758957.88999999</v>
      </c>
      <c r="CN35" s="21">
        <v>0</v>
      </c>
      <c r="CO35" s="21">
        <v>142758957.88999999</v>
      </c>
      <c r="CP35" s="22">
        <v>0</v>
      </c>
      <c r="CQ35" s="21">
        <v>0</v>
      </c>
      <c r="CR35" s="21">
        <v>0</v>
      </c>
      <c r="CS35" s="21">
        <v>1802644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487446220.02999997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446794284.75999999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730468.5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1135110027.5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1582634780.76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1353282792.9699895</v>
      </c>
      <c r="E37" s="21">
        <v>49799177.149995603</v>
      </c>
      <c r="F37" s="21">
        <v>890790828.22999406</v>
      </c>
      <c r="G37" s="21">
        <v>412692787.58999997</v>
      </c>
      <c r="H37" s="21">
        <v>4600724.8299999898</v>
      </c>
      <c r="I37" s="21">
        <v>1699423.02000001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66388809.920000099</v>
      </c>
      <c r="P37" s="21">
        <v>0</v>
      </c>
      <c r="Q37" s="21">
        <v>5648052.3499999996</v>
      </c>
      <c r="R37" s="21">
        <v>0</v>
      </c>
      <c r="S37" s="21">
        <v>0</v>
      </c>
      <c r="T37" s="21">
        <v>2350855929.1003499</v>
      </c>
      <c r="U37" s="21">
        <v>0</v>
      </c>
      <c r="V37" s="21">
        <v>115740481.60001101</v>
      </c>
      <c r="W37" s="21">
        <v>944872396.92994106</v>
      </c>
      <c r="X37" s="21">
        <v>0</v>
      </c>
      <c r="Y37" s="21">
        <v>35800094.359999999</v>
      </c>
      <c r="Z37" s="21">
        <v>174928438.59</v>
      </c>
      <c r="AA37" s="21">
        <v>0</v>
      </c>
      <c r="AB37" s="21">
        <v>0</v>
      </c>
      <c r="AC37" s="21">
        <v>1005321.73000005</v>
      </c>
      <c r="AD37" s="21">
        <v>1631675.68000005</v>
      </c>
      <c r="AE37" s="21">
        <v>6584040</v>
      </c>
      <c r="AF37" s="21">
        <v>4323090.6399999997</v>
      </c>
      <c r="AG37" s="21">
        <v>0</v>
      </c>
      <c r="AH37" s="21">
        <v>0</v>
      </c>
      <c r="AI37" s="21">
        <v>0</v>
      </c>
      <c r="AJ37" s="21">
        <v>257012.5</v>
      </c>
      <c r="AK37" s="21">
        <v>823635.58</v>
      </c>
      <c r="AL37" s="21">
        <v>0</v>
      </c>
      <c r="AM37" s="21">
        <v>230886452.09</v>
      </c>
      <c r="AN37" s="21">
        <v>0</v>
      </c>
      <c r="AO37" s="21">
        <v>0</v>
      </c>
      <c r="AP37" s="21">
        <v>9385667.4399999995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115580870.739969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9990037.3599997293</v>
      </c>
      <c r="BO37" s="21">
        <v>0</v>
      </c>
      <c r="BP37" s="21">
        <v>92718299.090000093</v>
      </c>
      <c r="BQ37" s="21">
        <v>1174819.3500000001</v>
      </c>
      <c r="BR37" s="21">
        <v>9423931.02999999</v>
      </c>
      <c r="BS37" s="21">
        <v>44430792.170000002</v>
      </c>
      <c r="BT37" s="21">
        <v>0</v>
      </c>
      <c r="BU37" s="21">
        <v>0</v>
      </c>
      <c r="BV37" s="21">
        <v>94032117.510000005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86839.83</v>
      </c>
      <c r="CF37" s="21">
        <v>0</v>
      </c>
      <c r="CG37" s="21">
        <v>0</v>
      </c>
      <c r="CH37" s="21">
        <v>0</v>
      </c>
      <c r="CI37" s="21">
        <v>0</v>
      </c>
      <c r="CJ37" s="22">
        <v>155734.59</v>
      </c>
      <c r="CK37" s="21">
        <v>0</v>
      </c>
      <c r="CL37" s="21">
        <v>0</v>
      </c>
      <c r="CM37" s="22">
        <v>0</v>
      </c>
      <c r="CN37" s="21">
        <v>0</v>
      </c>
      <c r="CO37" s="21">
        <v>0</v>
      </c>
      <c r="CP37" s="22">
        <v>155734.59</v>
      </c>
      <c r="CQ37" s="21">
        <v>0</v>
      </c>
      <c r="CR37" s="21">
        <v>155734.59</v>
      </c>
      <c r="CS37" s="21">
        <v>7099474.29999993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5683406955.3002615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0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0</v>
      </c>
      <c r="E39" s="21">
        <v>0</v>
      </c>
      <c r="F39" s="21">
        <v>0</v>
      </c>
      <c r="G39" s="21">
        <v>0</v>
      </c>
      <c r="H39" s="21">
        <v>3969215.5696020001</v>
      </c>
      <c r="I39" s="21">
        <v>4901592.41</v>
      </c>
      <c r="J39" s="21">
        <v>0</v>
      </c>
      <c r="K39" s="21">
        <v>7199790.0199999996</v>
      </c>
      <c r="L39" s="21">
        <v>0</v>
      </c>
      <c r="M39" s="21">
        <v>4485365.72</v>
      </c>
      <c r="N39" s="21">
        <v>0</v>
      </c>
      <c r="O39" s="21">
        <v>11932935.058958</v>
      </c>
      <c r="P39" s="21">
        <v>0</v>
      </c>
      <c r="Q39" s="21">
        <v>0</v>
      </c>
      <c r="R39" s="21">
        <v>0</v>
      </c>
      <c r="S39" s="21">
        <v>0</v>
      </c>
      <c r="T39" s="21">
        <v>1240075079.8</v>
      </c>
      <c r="U39" s="21">
        <v>0</v>
      </c>
      <c r="V39" s="21">
        <v>63874625.149999999</v>
      </c>
      <c r="W39" s="21">
        <v>266954175.618</v>
      </c>
      <c r="X39" s="21">
        <v>0</v>
      </c>
      <c r="Y39" s="21">
        <v>20684198.096737999</v>
      </c>
      <c r="Z39" s="21">
        <v>6709949.1394790001</v>
      </c>
      <c r="AA39" s="21">
        <v>0</v>
      </c>
      <c r="AB39" s="21">
        <v>0</v>
      </c>
      <c r="AC39" s="21">
        <v>72636.780912000002</v>
      </c>
      <c r="AD39" s="21">
        <v>904321.03612599999</v>
      </c>
      <c r="AE39" s="21">
        <v>0</v>
      </c>
      <c r="AF39" s="21">
        <v>312629.89</v>
      </c>
      <c r="AG39" s="21">
        <v>99227.02</v>
      </c>
      <c r="AH39" s="21">
        <v>258509.22</v>
      </c>
      <c r="AI39" s="21">
        <v>0</v>
      </c>
      <c r="AJ39" s="21">
        <v>39778.589999999997</v>
      </c>
      <c r="AK39" s="21">
        <v>0</v>
      </c>
      <c r="AL39" s="21">
        <v>0</v>
      </c>
      <c r="AM39" s="21">
        <v>60994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43706669.751007996</v>
      </c>
      <c r="AU39" s="21">
        <v>1196877.5022799999</v>
      </c>
      <c r="AV39" s="21">
        <v>0</v>
      </c>
      <c r="AW39" s="21">
        <v>0</v>
      </c>
      <c r="AX39" s="21">
        <v>1351992.697259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1877462.3965680001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44578.94</v>
      </c>
      <c r="BN39" s="21">
        <v>14970109.050197</v>
      </c>
      <c r="BO39" s="21">
        <v>0</v>
      </c>
      <c r="BP39" s="21">
        <v>11864144.330262</v>
      </c>
      <c r="BQ39" s="21">
        <v>895944.85</v>
      </c>
      <c r="BR39" s="21">
        <v>29630501.759163</v>
      </c>
      <c r="BS39" s="21">
        <v>4533083.4345920002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1346990.04</v>
      </c>
      <c r="CK39" s="21">
        <v>0</v>
      </c>
      <c r="CL39" s="21">
        <v>0</v>
      </c>
      <c r="CM39" s="22">
        <v>1346990.04</v>
      </c>
      <c r="CN39" s="21">
        <v>0</v>
      </c>
      <c r="CO39" s="21">
        <v>1346990.04</v>
      </c>
      <c r="CP39" s="22">
        <v>0</v>
      </c>
      <c r="CQ39" s="21">
        <v>0</v>
      </c>
      <c r="CR39" s="21">
        <v>0</v>
      </c>
      <c r="CS39" s="21">
        <v>5956948.8214539997</v>
      </c>
      <c r="CT39" s="21">
        <v>110511097.78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1860421424.4725976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8683690.7899999991</v>
      </c>
      <c r="E40" s="21">
        <v>101570.37</v>
      </c>
      <c r="F40" s="21">
        <v>2624454.79</v>
      </c>
      <c r="G40" s="21">
        <v>5957665.6299999999</v>
      </c>
      <c r="H40" s="21">
        <v>170882.63</v>
      </c>
      <c r="I40" s="21">
        <v>1202318.52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33394215.09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9243537.3499999996</v>
      </c>
      <c r="W40" s="21">
        <v>35027151.600000001</v>
      </c>
      <c r="X40" s="21">
        <v>3844055.34</v>
      </c>
      <c r="Y40" s="21">
        <v>0</v>
      </c>
      <c r="Z40" s="21">
        <v>0</v>
      </c>
      <c r="AA40" s="21">
        <v>0</v>
      </c>
      <c r="AB40" s="21">
        <v>0</v>
      </c>
      <c r="AC40" s="21">
        <v>48642.94</v>
      </c>
      <c r="AD40" s="21">
        <v>32647.59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19869243.420000002</v>
      </c>
      <c r="AU40" s="21">
        <v>488296.4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1176007.3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5910482.8799999999</v>
      </c>
      <c r="BO40" s="21">
        <v>0</v>
      </c>
      <c r="BP40" s="21">
        <v>1864389.66</v>
      </c>
      <c r="BQ40" s="21">
        <v>0</v>
      </c>
      <c r="BR40" s="21">
        <v>357649.5</v>
      </c>
      <c r="BS40" s="21">
        <v>90909.75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88218.240000000005</v>
      </c>
      <c r="CT40" s="21">
        <v>3047.62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121495386.62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7569851.6600000011</v>
      </c>
      <c r="E41" s="21">
        <v>5825997.4000000004</v>
      </c>
      <c r="F41" s="21">
        <v>1404205.4</v>
      </c>
      <c r="G41" s="21">
        <v>339648.86000000063</v>
      </c>
      <c r="H41" s="21">
        <v>0</v>
      </c>
      <c r="I41" s="21">
        <v>6996316.3300000094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350280.34999999992</v>
      </c>
      <c r="P41" s="21">
        <v>0</v>
      </c>
      <c r="Q41" s="21">
        <v>228247.27</v>
      </c>
      <c r="R41" s="21">
        <v>0</v>
      </c>
      <c r="S41" s="21">
        <v>0</v>
      </c>
      <c r="T41" s="21">
        <v>594820036.45999897</v>
      </c>
      <c r="U41" s="21">
        <v>0</v>
      </c>
      <c r="V41" s="21">
        <v>37421801.660000071</v>
      </c>
      <c r="W41" s="21">
        <v>266887181.92000055</v>
      </c>
      <c r="X41" s="21">
        <v>0</v>
      </c>
      <c r="Y41" s="21">
        <v>641850.06000000017</v>
      </c>
      <c r="Z41" s="21">
        <v>261353.7600000003</v>
      </c>
      <c r="AA41" s="21">
        <v>0</v>
      </c>
      <c r="AB41" s="21">
        <v>0</v>
      </c>
      <c r="AC41" s="21">
        <v>155050.87</v>
      </c>
      <c r="AD41" s="21">
        <v>135214.88000000024</v>
      </c>
      <c r="AE41" s="21">
        <v>0</v>
      </c>
      <c r="AF41" s="21">
        <v>0</v>
      </c>
      <c r="AG41" s="21">
        <v>0</v>
      </c>
      <c r="AH41" s="21">
        <v>7224777.0300000003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16933.620000000003</v>
      </c>
      <c r="AQ41" s="21">
        <v>0</v>
      </c>
      <c r="AR41" s="21">
        <v>0</v>
      </c>
      <c r="AS41" s="21">
        <v>0</v>
      </c>
      <c r="AT41" s="21">
        <v>26573371.720000215</v>
      </c>
      <c r="AU41" s="21">
        <v>2961004.5999999959</v>
      </c>
      <c r="AV41" s="21">
        <v>283688.19000000047</v>
      </c>
      <c r="AW41" s="21">
        <v>0</v>
      </c>
      <c r="AX41" s="21">
        <v>187500.69000000024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9792915.0399997849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1064.3199999999786</v>
      </c>
      <c r="BM41" s="21">
        <v>0</v>
      </c>
      <c r="BN41" s="21">
        <v>3410017.3499998874</v>
      </c>
      <c r="BO41" s="21">
        <v>0</v>
      </c>
      <c r="BP41" s="21">
        <v>818651.74</v>
      </c>
      <c r="BQ41" s="21">
        <v>0</v>
      </c>
      <c r="BR41" s="21">
        <v>11457.960000000005</v>
      </c>
      <c r="BS41" s="21">
        <v>352720.10000000015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252299.22999999989</v>
      </c>
      <c r="CC41" s="21">
        <v>0</v>
      </c>
      <c r="CD41" s="21">
        <v>12224.52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6401059.7400000002</v>
      </c>
      <c r="CK41" s="21">
        <v>0</v>
      </c>
      <c r="CL41" s="21">
        <v>0</v>
      </c>
      <c r="CM41" s="22">
        <v>6401059.7400000002</v>
      </c>
      <c r="CN41" s="21">
        <v>0</v>
      </c>
      <c r="CO41" s="21">
        <v>6401059.7400000002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973766871.06999981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282754.09000000008</v>
      </c>
      <c r="E42" s="21">
        <v>161806.94000000009</v>
      </c>
      <c r="F42" s="21">
        <v>0</v>
      </c>
      <c r="G42" s="21">
        <v>120947.15000000001</v>
      </c>
      <c r="H42" s="21">
        <v>0</v>
      </c>
      <c r="I42" s="21">
        <v>3568469.4900000021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27900</v>
      </c>
      <c r="P42" s="21">
        <v>0</v>
      </c>
      <c r="Q42" s="21">
        <v>0</v>
      </c>
      <c r="R42" s="21">
        <v>0</v>
      </c>
      <c r="S42" s="21">
        <v>0</v>
      </c>
      <c r="T42" s="21">
        <v>203947536.81994143</v>
      </c>
      <c r="U42" s="21">
        <v>154549.70000000001</v>
      </c>
      <c r="V42" s="21">
        <v>43543388.859990478</v>
      </c>
      <c r="W42" s="21">
        <v>111125498.50999939</v>
      </c>
      <c r="X42" s="21">
        <v>0</v>
      </c>
      <c r="Y42" s="21">
        <v>17466.71</v>
      </c>
      <c r="Z42" s="21">
        <v>42967.859999999979</v>
      </c>
      <c r="AA42" s="21">
        <v>0</v>
      </c>
      <c r="AB42" s="21">
        <v>0</v>
      </c>
      <c r="AC42" s="21">
        <v>40127.549999999996</v>
      </c>
      <c r="AD42" s="21">
        <v>41383.860000000052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640</v>
      </c>
      <c r="AQ42" s="21">
        <v>0</v>
      </c>
      <c r="AR42" s="21">
        <v>0</v>
      </c>
      <c r="AS42" s="21">
        <v>0</v>
      </c>
      <c r="AT42" s="21">
        <v>1804222.6200000003</v>
      </c>
      <c r="AU42" s="21">
        <v>24268.989999999998</v>
      </c>
      <c r="AV42" s="21">
        <v>22561.689999999995</v>
      </c>
      <c r="AW42" s="21">
        <v>0</v>
      </c>
      <c r="AX42" s="21">
        <v>22565.190000000002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207656.28000000541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14268290.289999723</v>
      </c>
      <c r="BO42" s="21">
        <v>0</v>
      </c>
      <c r="BP42" s="21">
        <v>41830.589999999997</v>
      </c>
      <c r="BQ42" s="21">
        <v>0</v>
      </c>
      <c r="BR42" s="21">
        <v>0</v>
      </c>
      <c r="BS42" s="21">
        <v>32010.04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7677475.9999999963</v>
      </c>
      <c r="CK42" s="21">
        <v>0</v>
      </c>
      <c r="CL42" s="21">
        <v>117126</v>
      </c>
      <c r="CM42" s="22">
        <v>7560349.9999999963</v>
      </c>
      <c r="CN42" s="21">
        <v>39351.039999999964</v>
      </c>
      <c r="CO42" s="21">
        <v>7520998.9599999962</v>
      </c>
      <c r="CP42" s="22">
        <v>0</v>
      </c>
      <c r="CQ42" s="21">
        <v>0</v>
      </c>
      <c r="CR42" s="21">
        <v>0</v>
      </c>
      <c r="CS42" s="21">
        <v>9178.2799999999988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386902743.41993105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-1098315.1200000001</v>
      </c>
      <c r="E43" s="21">
        <v>-60323.61</v>
      </c>
      <c r="F43" s="21">
        <v>-1037991.51</v>
      </c>
      <c r="G43" s="21">
        <v>0</v>
      </c>
      <c r="H43" s="21">
        <v>-171.39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-170.95</v>
      </c>
      <c r="Y43" s="21">
        <v>-63297.789999999994</v>
      </c>
      <c r="Z43" s="21">
        <v>-71710.22</v>
      </c>
      <c r="AA43" s="21">
        <v>0</v>
      </c>
      <c r="AB43" s="21">
        <v>0</v>
      </c>
      <c r="AC43" s="21">
        <v>-172.6</v>
      </c>
      <c r="AD43" s="21">
        <v>-1334.09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-47367.08</v>
      </c>
      <c r="AN43" s="21">
        <v>0</v>
      </c>
      <c r="AO43" s="21">
        <v>0</v>
      </c>
      <c r="AP43" s="21">
        <v>-3947.4</v>
      </c>
      <c r="AQ43" s="21">
        <v>0</v>
      </c>
      <c r="AR43" s="21">
        <v>0</v>
      </c>
      <c r="AS43" s="21">
        <v>0</v>
      </c>
      <c r="AT43" s="21">
        <v>-1643890.71</v>
      </c>
      <c r="AU43" s="21">
        <v>-3604.75</v>
      </c>
      <c r="AV43" s="21">
        <v>-858.97</v>
      </c>
      <c r="AW43" s="21">
        <v>0</v>
      </c>
      <c r="AX43" s="21">
        <v>-858.97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-968.7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-1.87</v>
      </c>
      <c r="BM43" s="21">
        <v>0</v>
      </c>
      <c r="BN43" s="21">
        <v>-3.73</v>
      </c>
      <c r="BO43" s="21">
        <v>0</v>
      </c>
      <c r="BP43" s="21">
        <v>-47296.1</v>
      </c>
      <c r="BQ43" s="21">
        <v>0</v>
      </c>
      <c r="BR43" s="21">
        <v>-58610.85</v>
      </c>
      <c r="BS43" s="21">
        <v>-5151.08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-3047732.370000001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418833.74000000017</v>
      </c>
      <c r="E44" s="21">
        <v>32984.579999999994</v>
      </c>
      <c r="F44" s="21">
        <v>0</v>
      </c>
      <c r="G44" s="21">
        <v>385849.16000000015</v>
      </c>
      <c r="H44" s="21">
        <v>37008.78</v>
      </c>
      <c r="I44" s="21">
        <v>56847.340000000004</v>
      </c>
      <c r="J44" s="21">
        <v>0</v>
      </c>
      <c r="K44" s="21">
        <v>8535617.5799999982</v>
      </c>
      <c r="L44" s="21">
        <v>0</v>
      </c>
      <c r="M44" s="21">
        <v>0</v>
      </c>
      <c r="N44" s="21">
        <v>0</v>
      </c>
      <c r="O44" s="21">
        <v>713445.16999999981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225102.23999999985</v>
      </c>
      <c r="W44" s="21">
        <v>1002093.6599999969</v>
      </c>
      <c r="X44" s="21">
        <v>0</v>
      </c>
      <c r="Y44" s="21">
        <v>1079276.1300000001</v>
      </c>
      <c r="Z44" s="21">
        <v>191859.65999999992</v>
      </c>
      <c r="AA44" s="21">
        <v>0</v>
      </c>
      <c r="AB44" s="21">
        <v>0</v>
      </c>
      <c r="AC44" s="21">
        <v>8096.92</v>
      </c>
      <c r="AD44" s="21">
        <v>254445.01000000004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1062505.3599999999</v>
      </c>
      <c r="AN44" s="21">
        <v>0</v>
      </c>
      <c r="AO44" s="21">
        <v>0</v>
      </c>
      <c r="AP44" s="21">
        <v>2172.4900000000002</v>
      </c>
      <c r="AQ44" s="21">
        <v>0</v>
      </c>
      <c r="AR44" s="21">
        <v>0</v>
      </c>
      <c r="AS44" s="21">
        <v>0</v>
      </c>
      <c r="AT44" s="21">
        <v>10070795.389999997</v>
      </c>
      <c r="AU44" s="21">
        <v>92471.169999999911</v>
      </c>
      <c r="AV44" s="21">
        <v>86529.480000000054</v>
      </c>
      <c r="AW44" s="21">
        <v>0</v>
      </c>
      <c r="AX44" s="21">
        <v>32006.989999999983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15125.070000000014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0.15000000000000002</v>
      </c>
      <c r="BM44" s="21">
        <v>0</v>
      </c>
      <c r="BN44" s="21">
        <v>30831.300000000159</v>
      </c>
      <c r="BO44" s="21">
        <v>0</v>
      </c>
      <c r="BP44" s="21">
        <v>5910855.2999999998</v>
      </c>
      <c r="BQ44" s="21">
        <v>0</v>
      </c>
      <c r="BR44" s="21">
        <v>555998.41999999993</v>
      </c>
      <c r="BS44" s="21">
        <v>45615.189999999995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95531.779999999984</v>
      </c>
      <c r="CK44" s="21">
        <v>0</v>
      </c>
      <c r="CL44" s="21">
        <v>0</v>
      </c>
      <c r="CM44" s="22">
        <v>95531.779999999984</v>
      </c>
      <c r="CN44" s="21">
        <v>0</v>
      </c>
      <c r="CO44" s="21">
        <v>95531.779999999984</v>
      </c>
      <c r="CP44" s="22">
        <v>0</v>
      </c>
      <c r="CQ44" s="21">
        <v>0</v>
      </c>
      <c r="CR44" s="21">
        <v>0</v>
      </c>
      <c r="CS44" s="21">
        <v>193410.45000000484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30716474.769999996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1616354.1799999997</v>
      </c>
      <c r="E45" s="21">
        <v>1616354.1799999997</v>
      </c>
      <c r="F45" s="21">
        <v>0</v>
      </c>
      <c r="G45" s="21">
        <v>0</v>
      </c>
      <c r="H45" s="21">
        <v>0</v>
      </c>
      <c r="I45" s="21">
        <v>35851384.459999979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1563603649.6500015</v>
      </c>
      <c r="U45" s="21">
        <v>0</v>
      </c>
      <c r="V45" s="21">
        <v>37841038.319999993</v>
      </c>
      <c r="W45" s="21">
        <v>606585896.73999977</v>
      </c>
      <c r="X45" s="21">
        <v>0</v>
      </c>
      <c r="Y45" s="21">
        <v>0</v>
      </c>
      <c r="Z45" s="21">
        <v>676774.17699999921</v>
      </c>
      <c r="AA45" s="21">
        <v>0</v>
      </c>
      <c r="AB45" s="21">
        <v>0</v>
      </c>
      <c r="AC45" s="21">
        <v>14553.010000000009</v>
      </c>
      <c r="AD45" s="21">
        <v>192320.35999999987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1859225.909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21985266.320000008</v>
      </c>
      <c r="AU45" s="21">
        <v>71960.999999999884</v>
      </c>
      <c r="AV45" s="21">
        <v>215757.04000000004</v>
      </c>
      <c r="AW45" s="21">
        <v>0</v>
      </c>
      <c r="AX45" s="21">
        <v>79819.859999999986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83173968.309999943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71960.999999999884</v>
      </c>
      <c r="BM45" s="21">
        <v>0</v>
      </c>
      <c r="BN45" s="21">
        <v>80435551.850000024</v>
      </c>
      <c r="BO45" s="21">
        <v>0</v>
      </c>
      <c r="BP45" s="21">
        <v>1008.9600000000064</v>
      </c>
      <c r="BQ45" s="21">
        <v>0</v>
      </c>
      <c r="BR45" s="21">
        <v>0</v>
      </c>
      <c r="BS45" s="21">
        <v>1568.3899999999994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138103683.21000004</v>
      </c>
      <c r="CK45" s="21">
        <v>0</v>
      </c>
      <c r="CL45" s="21">
        <v>7868570.8900000006</v>
      </c>
      <c r="CM45" s="22">
        <v>130235112.32000002</v>
      </c>
      <c r="CN45" s="21">
        <v>94658.660000000033</v>
      </c>
      <c r="CO45" s="21">
        <v>130140453.66000003</v>
      </c>
      <c r="CP45" s="22">
        <v>0</v>
      </c>
      <c r="CQ45" s="21">
        <v>0</v>
      </c>
      <c r="CR45" s="21">
        <v>0</v>
      </c>
      <c r="CS45" s="21">
        <v>61671373.145000011</v>
      </c>
      <c r="CT45" s="21">
        <v>0</v>
      </c>
      <c r="CU45" s="21">
        <v>-34.85999999998603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2634053081.0310016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-3079.66</v>
      </c>
      <c r="E46" s="21">
        <v>-3079.66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-6647.2</v>
      </c>
      <c r="W46" s="21">
        <v>-28450.04</v>
      </c>
      <c r="X46" s="21">
        <v>0</v>
      </c>
      <c r="Y46" s="21">
        <v>0</v>
      </c>
      <c r="Z46" s="21">
        <v>-15.35</v>
      </c>
      <c r="AA46" s="21">
        <v>0</v>
      </c>
      <c r="AB46" s="21">
        <v>0</v>
      </c>
      <c r="AC46" s="21">
        <v>-97.58</v>
      </c>
      <c r="AD46" s="21">
        <v>-173.92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-30922.080000000002</v>
      </c>
      <c r="AU46" s="21">
        <v>-455.58</v>
      </c>
      <c r="AV46" s="21">
        <v>-822.27</v>
      </c>
      <c r="AW46" s="21">
        <v>0</v>
      </c>
      <c r="AX46" s="21">
        <v>-274.08999999999997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-380.91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-3059.33</v>
      </c>
      <c r="BO46" s="21">
        <v>0</v>
      </c>
      <c r="BP46" s="21">
        <v>0</v>
      </c>
      <c r="BQ46" s="21">
        <v>0</v>
      </c>
      <c r="BR46" s="21">
        <v>0</v>
      </c>
      <c r="BS46" s="21">
        <v>-128.04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-861.13000000060003</v>
      </c>
      <c r="CK46" s="21">
        <v>-729.62</v>
      </c>
      <c r="CL46" s="21">
        <v>0</v>
      </c>
      <c r="CM46" s="22">
        <v>-131.5100000006</v>
      </c>
      <c r="CN46" s="21">
        <v>0</v>
      </c>
      <c r="CO46" s="21">
        <v>-131.5100000006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-75367.180000000604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32643484.470000107</v>
      </c>
      <c r="E48" s="21">
        <v>28753424.900000107</v>
      </c>
      <c r="F48" s="21">
        <v>2790542.9800000004</v>
      </c>
      <c r="G48" s="21">
        <v>1099516.5900000001</v>
      </c>
      <c r="H48" s="21">
        <v>16335.970000000001</v>
      </c>
      <c r="I48" s="21">
        <v>33810980.080000073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363386.72000000009</v>
      </c>
      <c r="W48" s="21">
        <v>6612327.96</v>
      </c>
      <c r="X48" s="21">
        <v>0</v>
      </c>
      <c r="Y48" s="21">
        <v>0</v>
      </c>
      <c r="Z48" s="21">
        <v>62.970000000000006</v>
      </c>
      <c r="AA48" s="21">
        <v>0</v>
      </c>
      <c r="AB48" s="21">
        <v>0</v>
      </c>
      <c r="AC48" s="21">
        <v>1188789.6599999964</v>
      </c>
      <c r="AD48" s="21">
        <v>3559943.8100000015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3563199.9500000048</v>
      </c>
      <c r="AQ48" s="21">
        <v>0</v>
      </c>
      <c r="AR48" s="21">
        <v>0</v>
      </c>
      <c r="AS48" s="21">
        <v>0</v>
      </c>
      <c r="AT48" s="21">
        <v>21944.15</v>
      </c>
      <c r="AU48" s="21">
        <v>1616325.4999999988</v>
      </c>
      <c r="AV48" s="21">
        <v>6995856.7099999962</v>
      </c>
      <c r="AW48" s="21">
        <v>0</v>
      </c>
      <c r="AX48" s="21">
        <v>1079249.4599999993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10518.929999999997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1836.0900000000008</v>
      </c>
      <c r="BO48" s="21">
        <v>0</v>
      </c>
      <c r="BP48" s="21">
        <v>233.17000000000002</v>
      </c>
      <c r="BQ48" s="21">
        <v>0</v>
      </c>
      <c r="BR48" s="21">
        <v>0</v>
      </c>
      <c r="BS48" s="21">
        <v>404.93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91484880.53000018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867027.57</v>
      </c>
      <c r="J49" s="21">
        <v>0</v>
      </c>
      <c r="K49" s="21">
        <v>2783884.56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809842.14</v>
      </c>
      <c r="X49" s="21">
        <v>0</v>
      </c>
      <c r="Y49" s="21">
        <v>0</v>
      </c>
      <c r="Z49" s="21">
        <v>66952.759999999995</v>
      </c>
      <c r="AA49" s="21">
        <v>0</v>
      </c>
      <c r="AB49" s="21">
        <v>0</v>
      </c>
      <c r="AC49" s="21">
        <v>0</v>
      </c>
      <c r="AD49" s="21">
        <v>925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23263214.370000001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1289.1500000000001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277.5</v>
      </c>
      <c r="BO49" s="21">
        <v>0</v>
      </c>
      <c r="BP49" s="21">
        <v>0</v>
      </c>
      <c r="BQ49" s="21">
        <v>0</v>
      </c>
      <c r="BR49" s="21">
        <v>0</v>
      </c>
      <c r="BS49" s="21">
        <v>1111233.6200000001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15142.85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28919789.52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12034077904.945957</v>
      </c>
      <c r="CK53" s="21">
        <v>0</v>
      </c>
      <c r="CL53" s="21">
        <v>-11478.050000000001</v>
      </c>
      <c r="CM53" s="22">
        <v>1545524834.8899839</v>
      </c>
      <c r="CN53" s="21">
        <v>2160389.83</v>
      </c>
      <c r="CO53" s="21">
        <v>1543364445.059984</v>
      </c>
      <c r="CP53" s="22">
        <v>10488564548.105972</v>
      </c>
      <c r="CQ53" s="21">
        <v>268079072.81600001</v>
      </c>
      <c r="CR53" s="21">
        <v>10220485475.289972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12034077904.945959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188569905.23000002</v>
      </c>
      <c r="CK55" s="21">
        <v>0</v>
      </c>
      <c r="CL55" s="21">
        <v>526849.88</v>
      </c>
      <c r="CM55" s="22">
        <v>33608414.769999996</v>
      </c>
      <c r="CN55" s="21">
        <v>229869.51</v>
      </c>
      <c r="CO55" s="21">
        <v>33378545.259999998</v>
      </c>
      <c r="CP55" s="22">
        <v>154434640.58000001</v>
      </c>
      <c r="CQ55" s="21">
        <v>7790681.3299999991</v>
      </c>
      <c r="CR55" s="21">
        <v>146643959.25</v>
      </c>
      <c r="CS55" s="21">
        <v>10882267.267922999</v>
      </c>
      <c r="CT55" s="21">
        <v>0</v>
      </c>
      <c r="CU55" s="21">
        <v>0</v>
      </c>
      <c r="CV55" s="21">
        <v>0</v>
      </c>
      <c r="CW55" s="21">
        <v>14842.49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199467014.98792297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12641.07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6789693.8300000001</v>
      </c>
      <c r="CK56" s="21">
        <v>0</v>
      </c>
      <c r="CL56" s="21">
        <v>0</v>
      </c>
      <c r="CM56" s="22">
        <v>6789693.8300000001</v>
      </c>
      <c r="CN56" s="21">
        <v>0</v>
      </c>
      <c r="CO56" s="21">
        <v>6789693.8300000001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100765021.97011285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107567356.87011285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16814400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16814400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214859824.19999999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214859824.19999999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762968.54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9450525.0500000007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10213493.59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772.2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165677187.94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165677960.13999999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1158626.0000000009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1113615.29</v>
      </c>
      <c r="CW62" s="21">
        <v>87744845.5999998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90017086.889999807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0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5217959.07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41649846.141189009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46867805.211189009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13651.04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74700953.579999998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74714604.620000005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0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0</v>
      </c>
      <c r="CK67" s="21">
        <v>0</v>
      </c>
      <c r="CL67" s="21">
        <v>0</v>
      </c>
      <c r="CM67" s="22">
        <v>0</v>
      </c>
      <c r="CN67" s="21">
        <v>0</v>
      </c>
      <c r="CO67" s="21">
        <v>0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876920.41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876920.41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934878.44928199996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79712193.938447997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80647072.387730002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6035451.0599999996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6035451.0599999996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2464091.3299999898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1213969442.7999873</v>
      </c>
      <c r="CK70" s="21">
        <v>0</v>
      </c>
      <c r="CL70" s="21">
        <v>0</v>
      </c>
      <c r="CM70" s="22">
        <v>344375836.689996</v>
      </c>
      <c r="CN70" s="21">
        <v>1622737.4600000004</v>
      </c>
      <c r="CO70" s="21">
        <v>342753099.22999603</v>
      </c>
      <c r="CP70" s="22">
        <v>869593606.10999119</v>
      </c>
      <c r="CQ70" s="21">
        <v>924682.42</v>
      </c>
      <c r="CR70" s="21">
        <v>868668923.68999124</v>
      </c>
      <c r="CS70" s="21">
        <v>28371.860000000004</v>
      </c>
      <c r="CT70" s="21">
        <v>0</v>
      </c>
      <c r="CU70" s="21">
        <v>0</v>
      </c>
      <c r="CV70" s="21">
        <v>0</v>
      </c>
      <c r="CW70" s="21">
        <v>4841034.5599998198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1221302940.5499871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10848659.829999989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155957.57</v>
      </c>
      <c r="CK71" s="21">
        <v>0</v>
      </c>
      <c r="CL71" s="21">
        <v>0</v>
      </c>
      <c r="CM71" s="22">
        <v>155957.57</v>
      </c>
      <c r="CN71" s="21">
        <v>-515.07000000000005</v>
      </c>
      <c r="CO71" s="21">
        <v>156472.64000000001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221141074.54000005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232145691.94000006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60929629.374943987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60929629.374943987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19648296511.923691</v>
      </c>
      <c r="E73" s="56">
        <v>719413208.12778783</v>
      </c>
      <c r="F73" s="56">
        <v>7496719577.4207277</v>
      </c>
      <c r="G73" s="56">
        <v>11432163726.375158</v>
      </c>
      <c r="H73" s="56">
        <v>3345052221.8986502</v>
      </c>
      <c r="I73" s="56">
        <v>839544763.91616535</v>
      </c>
      <c r="J73" s="56">
        <v>1119690.5899999999</v>
      </c>
      <c r="K73" s="56">
        <v>187181850.13999999</v>
      </c>
      <c r="L73" s="56">
        <v>0</v>
      </c>
      <c r="M73" s="56">
        <v>4485365.72</v>
      </c>
      <c r="N73" s="56">
        <v>31312433.809999999</v>
      </c>
      <c r="O73" s="56">
        <v>3149120414.3868222</v>
      </c>
      <c r="P73" s="56">
        <v>11644392.32</v>
      </c>
      <c r="Q73" s="56">
        <v>1932617114.8995233</v>
      </c>
      <c r="R73" s="56">
        <v>0</v>
      </c>
      <c r="S73" s="56">
        <v>0</v>
      </c>
      <c r="T73" s="56">
        <v>23230726521.858276</v>
      </c>
      <c r="U73" s="56">
        <v>269824402.91956002</v>
      </c>
      <c r="V73" s="56">
        <v>1572913672.2975001</v>
      </c>
      <c r="W73" s="56">
        <v>10564420380.314627</v>
      </c>
      <c r="X73" s="56">
        <v>18331576.900006901</v>
      </c>
      <c r="Y73" s="56">
        <v>1390559614.7806661</v>
      </c>
      <c r="Z73" s="56">
        <v>2413365121.9268394</v>
      </c>
      <c r="AA73" s="56">
        <v>106532.57</v>
      </c>
      <c r="AB73" s="56">
        <v>15219595.449999999</v>
      </c>
      <c r="AC73" s="56">
        <v>36380028.515852697</v>
      </c>
      <c r="AD73" s="56">
        <v>298653717.0025813</v>
      </c>
      <c r="AE73" s="56">
        <v>8183885.7300000004</v>
      </c>
      <c r="AF73" s="56">
        <v>73478694.249993011</v>
      </c>
      <c r="AG73" s="56">
        <v>419464948.63</v>
      </c>
      <c r="AH73" s="56">
        <v>301612491.04000002</v>
      </c>
      <c r="AI73" s="56">
        <v>99637743.120000005</v>
      </c>
      <c r="AJ73" s="56">
        <v>21752386.758999996</v>
      </c>
      <c r="AK73" s="56">
        <v>8722661.9503444005</v>
      </c>
      <c r="AL73" s="56">
        <v>0</v>
      </c>
      <c r="AM73" s="56">
        <v>1178632796.5619249</v>
      </c>
      <c r="AN73" s="56">
        <v>9716876.5466089994</v>
      </c>
      <c r="AO73" s="56">
        <v>1135177607.9100001</v>
      </c>
      <c r="AP73" s="56">
        <v>238214987.05280066</v>
      </c>
      <c r="AQ73" s="56">
        <v>0</v>
      </c>
      <c r="AR73" s="56">
        <v>0</v>
      </c>
      <c r="AS73" s="56">
        <v>0</v>
      </c>
      <c r="AT73" s="56">
        <v>7245018889.3479557</v>
      </c>
      <c r="AU73" s="56">
        <v>471056396.49190331</v>
      </c>
      <c r="AV73" s="56">
        <v>351205962.83262998</v>
      </c>
      <c r="AW73" s="56">
        <v>0</v>
      </c>
      <c r="AX73" s="56">
        <v>194892035.74506792</v>
      </c>
      <c r="AY73" s="56">
        <v>0</v>
      </c>
      <c r="AZ73" s="56">
        <v>0</v>
      </c>
      <c r="BA73" s="56">
        <v>0</v>
      </c>
      <c r="BB73" s="56">
        <v>2250</v>
      </c>
      <c r="BC73" s="56">
        <v>0</v>
      </c>
      <c r="BD73" s="56">
        <v>704060231.67999673</v>
      </c>
      <c r="BE73" s="56">
        <v>49.739999999999995</v>
      </c>
      <c r="BF73" s="56">
        <v>0</v>
      </c>
      <c r="BG73" s="56">
        <v>0</v>
      </c>
      <c r="BH73" s="56">
        <v>210540.76</v>
      </c>
      <c r="BI73" s="56">
        <v>1499962710.2097547</v>
      </c>
      <c r="BJ73" s="56">
        <v>377595195.42953396</v>
      </c>
      <c r="BK73" s="56">
        <v>0</v>
      </c>
      <c r="BL73" s="56">
        <v>685508.2787299999</v>
      </c>
      <c r="BM73" s="56">
        <v>37834960.059999995</v>
      </c>
      <c r="BN73" s="56">
        <v>579319713.66087699</v>
      </c>
      <c r="BO73" s="56">
        <v>0</v>
      </c>
      <c r="BP73" s="56">
        <v>2655648522.4296575</v>
      </c>
      <c r="BQ73" s="56">
        <v>404883569.88191003</v>
      </c>
      <c r="BR73" s="56">
        <v>1652119518.8716607</v>
      </c>
      <c r="BS73" s="56">
        <v>768879902.61546493</v>
      </c>
      <c r="BT73" s="56">
        <v>0</v>
      </c>
      <c r="BU73" s="56">
        <v>0</v>
      </c>
      <c r="BV73" s="56">
        <v>1032738002.1975572</v>
      </c>
      <c r="BW73" s="56">
        <v>0</v>
      </c>
      <c r="BX73" s="56">
        <v>128550.26000000001</v>
      </c>
      <c r="BY73" s="56">
        <v>0</v>
      </c>
      <c r="BZ73" s="56">
        <v>0</v>
      </c>
      <c r="CA73" s="56">
        <v>16868759.309999999</v>
      </c>
      <c r="CB73" s="56">
        <v>154772544.63999999</v>
      </c>
      <c r="CC73" s="56">
        <v>4040931.2499999995</v>
      </c>
      <c r="CD73" s="56">
        <v>12919824.370000001</v>
      </c>
      <c r="CE73" s="56">
        <v>926460.84999999986</v>
      </c>
      <c r="CF73" s="56">
        <v>0</v>
      </c>
      <c r="CG73" s="56">
        <v>74162083.870000005</v>
      </c>
      <c r="CH73" s="56">
        <v>510569.82</v>
      </c>
      <c r="CI73" s="56">
        <v>49127653.169804573</v>
      </c>
      <c r="CJ73" s="56">
        <v>46058539389.223053</v>
      </c>
      <c r="CK73" s="56">
        <v>10682696.582267424</v>
      </c>
      <c r="CL73" s="56">
        <v>27944894.940000001</v>
      </c>
      <c r="CM73" s="56">
        <v>12322433602.320635</v>
      </c>
      <c r="CN73" s="56">
        <v>1108522871.8490314</v>
      </c>
      <c r="CO73" s="56">
        <v>11213910730.471601</v>
      </c>
      <c r="CP73" s="56">
        <v>33697478195.380157</v>
      </c>
      <c r="CQ73" s="56">
        <v>3710554246.4384274</v>
      </c>
      <c r="CR73" s="56">
        <v>29986923948.941727</v>
      </c>
      <c r="CS73" s="56">
        <v>190764485.69832295</v>
      </c>
      <c r="CT73" s="56">
        <v>246575383.08999988</v>
      </c>
      <c r="CU73" s="56">
        <v>75596.180000000008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137240997195.65533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21414247.529281981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1409484999.4299872</v>
      </c>
      <c r="CK74" s="56">
        <v>0</v>
      </c>
      <c r="CL74" s="56">
        <v>526849.88</v>
      </c>
      <c r="CM74" s="56">
        <v>384929902.85999596</v>
      </c>
      <c r="CN74" s="56">
        <v>1852091.9000000004</v>
      </c>
      <c r="CO74" s="56">
        <v>383077810.95999599</v>
      </c>
      <c r="CP74" s="56">
        <v>1024028246.6899912</v>
      </c>
      <c r="CQ74" s="56">
        <v>8715363.75</v>
      </c>
      <c r="CR74" s="56">
        <v>1015312882.9399912</v>
      </c>
      <c r="CS74" s="56">
        <v>10910639.127922999</v>
      </c>
      <c r="CT74" s="56">
        <v>0</v>
      </c>
      <c r="CU74" s="56">
        <v>0</v>
      </c>
      <c r="CV74" s="56">
        <v>1113615.29</v>
      </c>
      <c r="CW74" s="56">
        <v>1085213750.8546934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2528137252.2318859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19648296511.923691</v>
      </c>
      <c r="E75" s="56">
        <v>719413208.12778783</v>
      </c>
      <c r="F75" s="56">
        <v>7496719577.4207277</v>
      </c>
      <c r="G75" s="56">
        <v>11432163726.375158</v>
      </c>
      <c r="H75" s="56">
        <v>3345052221.8986502</v>
      </c>
      <c r="I75" s="56">
        <v>839544763.91616535</v>
      </c>
      <c r="J75" s="56">
        <v>1119690.5899999999</v>
      </c>
      <c r="K75" s="56">
        <v>187181850.13999999</v>
      </c>
      <c r="L75" s="56">
        <v>0</v>
      </c>
      <c r="M75" s="56">
        <v>4485365.72</v>
      </c>
      <c r="N75" s="56">
        <v>31312433.809999999</v>
      </c>
      <c r="O75" s="56">
        <v>3149120414.3868222</v>
      </c>
      <c r="P75" s="56">
        <v>11644392.32</v>
      </c>
      <c r="Q75" s="56">
        <v>1932617114.8995233</v>
      </c>
      <c r="R75" s="56">
        <v>0</v>
      </c>
      <c r="S75" s="56">
        <v>0</v>
      </c>
      <c r="T75" s="56">
        <v>23230726521.858276</v>
      </c>
      <c r="U75" s="56">
        <v>269824402.91956002</v>
      </c>
      <c r="V75" s="56">
        <v>1572913672.2975001</v>
      </c>
      <c r="W75" s="56">
        <v>10564420380.314627</v>
      </c>
      <c r="X75" s="56">
        <v>18331576.900006901</v>
      </c>
      <c r="Y75" s="56">
        <v>1390559614.7806661</v>
      </c>
      <c r="Z75" s="56">
        <v>2413365121.9268394</v>
      </c>
      <c r="AA75" s="56">
        <v>106532.57</v>
      </c>
      <c r="AB75" s="56">
        <v>15219595.449999999</v>
      </c>
      <c r="AC75" s="56">
        <v>36380028.515852697</v>
      </c>
      <c r="AD75" s="56">
        <v>298653717.0025813</v>
      </c>
      <c r="AE75" s="56">
        <v>8183885.7300000004</v>
      </c>
      <c r="AF75" s="56">
        <v>73478694.249993011</v>
      </c>
      <c r="AG75" s="56">
        <v>419464948.63</v>
      </c>
      <c r="AH75" s="56">
        <v>301612491.04000002</v>
      </c>
      <c r="AI75" s="56">
        <v>99637743.120000005</v>
      </c>
      <c r="AJ75" s="56">
        <v>21752386.758999996</v>
      </c>
      <c r="AK75" s="56">
        <v>8722661.9503444005</v>
      </c>
      <c r="AL75" s="56">
        <v>0</v>
      </c>
      <c r="AM75" s="56">
        <v>1178632796.5619249</v>
      </c>
      <c r="AN75" s="56">
        <v>9716876.5466089994</v>
      </c>
      <c r="AO75" s="56">
        <v>1135177607.9100001</v>
      </c>
      <c r="AP75" s="56">
        <v>238214987.05280066</v>
      </c>
      <c r="AQ75" s="56">
        <v>0</v>
      </c>
      <c r="AR75" s="56">
        <v>0</v>
      </c>
      <c r="AS75" s="56">
        <v>0</v>
      </c>
      <c r="AT75" s="56">
        <v>7245018889.3479557</v>
      </c>
      <c r="AU75" s="56">
        <v>471056396.49190331</v>
      </c>
      <c r="AV75" s="56">
        <v>351205962.83262998</v>
      </c>
      <c r="AW75" s="56">
        <v>0</v>
      </c>
      <c r="AX75" s="56">
        <v>194892035.74506792</v>
      </c>
      <c r="AY75" s="56">
        <v>0</v>
      </c>
      <c r="AZ75" s="56">
        <v>0</v>
      </c>
      <c r="BA75" s="56">
        <v>0</v>
      </c>
      <c r="BB75" s="56">
        <v>2250</v>
      </c>
      <c r="BC75" s="56">
        <v>0</v>
      </c>
      <c r="BD75" s="56">
        <v>725474479.2092787</v>
      </c>
      <c r="BE75" s="56">
        <v>49.739999999999995</v>
      </c>
      <c r="BF75" s="56">
        <v>0</v>
      </c>
      <c r="BG75" s="56">
        <v>0</v>
      </c>
      <c r="BH75" s="56">
        <v>210540.76</v>
      </c>
      <c r="BI75" s="56">
        <v>1499962710.2097547</v>
      </c>
      <c r="BJ75" s="56">
        <v>377595195.42953396</v>
      </c>
      <c r="BK75" s="56">
        <v>0</v>
      </c>
      <c r="BL75" s="56">
        <v>685508.2787299999</v>
      </c>
      <c r="BM75" s="56">
        <v>37834960.059999995</v>
      </c>
      <c r="BN75" s="56">
        <v>579319713.66087699</v>
      </c>
      <c r="BO75" s="56">
        <v>0</v>
      </c>
      <c r="BP75" s="56">
        <v>2655648522.4296575</v>
      </c>
      <c r="BQ75" s="56">
        <v>404883569.88191003</v>
      </c>
      <c r="BR75" s="56">
        <v>1652119518.8716607</v>
      </c>
      <c r="BS75" s="56">
        <v>768879902.61546493</v>
      </c>
      <c r="BT75" s="56">
        <v>0</v>
      </c>
      <c r="BU75" s="56">
        <v>0</v>
      </c>
      <c r="BV75" s="56">
        <v>1032738002.1975572</v>
      </c>
      <c r="BW75" s="56">
        <v>0</v>
      </c>
      <c r="BX75" s="56">
        <v>128550.26000000001</v>
      </c>
      <c r="BY75" s="56">
        <v>0</v>
      </c>
      <c r="BZ75" s="56">
        <v>0</v>
      </c>
      <c r="CA75" s="56">
        <v>16868759.309999999</v>
      </c>
      <c r="CB75" s="56">
        <v>154772544.63999999</v>
      </c>
      <c r="CC75" s="56">
        <v>4040931.2499999995</v>
      </c>
      <c r="CD75" s="56">
        <v>12919824.370000001</v>
      </c>
      <c r="CE75" s="56">
        <v>926460.84999999986</v>
      </c>
      <c r="CF75" s="56">
        <v>0</v>
      </c>
      <c r="CG75" s="56">
        <v>74162083.870000005</v>
      </c>
      <c r="CH75" s="56">
        <v>510569.82</v>
      </c>
      <c r="CI75" s="56">
        <v>49127653.169804573</v>
      </c>
      <c r="CJ75" s="56">
        <v>47468024388.653038</v>
      </c>
      <c r="CK75" s="56">
        <v>10682696.582267424</v>
      </c>
      <c r="CL75" s="56">
        <v>28471744.82</v>
      </c>
      <c r="CM75" s="56">
        <v>12707363505.180632</v>
      </c>
      <c r="CN75" s="56">
        <v>1110374963.7490315</v>
      </c>
      <c r="CO75" s="56">
        <v>11596988541.431597</v>
      </c>
      <c r="CP75" s="56">
        <v>34721506442.070152</v>
      </c>
      <c r="CQ75" s="56">
        <v>3719269610.1884274</v>
      </c>
      <c r="CR75" s="56">
        <v>31002236831.881718</v>
      </c>
      <c r="CS75" s="56">
        <v>201675124.82624596</v>
      </c>
      <c r="CT75" s="56">
        <v>246575383.08999988</v>
      </c>
      <c r="CU75" s="56">
        <v>75596.180000000008</v>
      </c>
      <c r="CV75" s="56">
        <v>1113615.29</v>
      </c>
      <c r="CW75" s="56">
        <v>1085213750.8546934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139769134447.88721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54D84-7C68-4CBA-A17E-D36B24BD98A0}">
  <dimension ref="A1:DM141"/>
  <sheetViews>
    <sheetView showGridLines="0" zoomScale="80" zoomScaleNormal="80" workbookViewId="0">
      <pane xSplit="3" ySplit="6" topLeftCell="D7" activePane="bottomRight" state="frozen"/>
      <selection activeCell="DB53" sqref="DB53"/>
      <selection pane="topRight" activeCell="DB53" sqref="DB53"/>
      <selection pane="bottomLeft" activeCell="DB53" sqref="DB5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12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90417384.670000002</v>
      </c>
      <c r="E7" s="21">
        <v>0</v>
      </c>
      <c r="F7" s="21">
        <v>0</v>
      </c>
      <c r="G7" s="21">
        <v>90417384.670000002</v>
      </c>
      <c r="H7" s="21">
        <v>9999003.8399999999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99410751.319999993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1014429.51</v>
      </c>
      <c r="Z7" s="21">
        <v>105653586.95</v>
      </c>
      <c r="AA7" s="21">
        <v>0</v>
      </c>
      <c r="AB7" s="21">
        <v>377586.4</v>
      </c>
      <c r="AC7" s="21">
        <v>137676.07999999999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2185512.96</v>
      </c>
      <c r="AK7" s="21">
        <v>0</v>
      </c>
      <c r="AL7" s="21">
        <v>0</v>
      </c>
      <c r="AM7" s="21">
        <v>6118191.2400000002</v>
      </c>
      <c r="AN7" s="21">
        <v>0</v>
      </c>
      <c r="AO7" s="21">
        <v>0</v>
      </c>
      <c r="AP7" s="21">
        <v>968636.26</v>
      </c>
      <c r="AQ7" s="21">
        <v>0</v>
      </c>
      <c r="AR7" s="21">
        <v>0</v>
      </c>
      <c r="AS7" s="21">
        <v>0</v>
      </c>
      <c r="AT7" s="21">
        <v>48447922.310000002</v>
      </c>
      <c r="AU7" s="21">
        <v>615519.89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3644274.24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1954049.11</v>
      </c>
      <c r="BQ7" s="21">
        <v>0</v>
      </c>
      <c r="BR7" s="21">
        <v>59209528.039999999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104177.47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430258230.28999996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285438115.93000001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4161220.49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2">
        <v>0</v>
      </c>
      <c r="CK8" s="21">
        <v>0</v>
      </c>
      <c r="CL8" s="21">
        <v>0</v>
      </c>
      <c r="CM8" s="22">
        <v>0</v>
      </c>
      <c r="CN8" s="21">
        <v>0</v>
      </c>
      <c r="CO8" s="21">
        <v>0</v>
      </c>
      <c r="CP8" s="22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289599336.42000002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0</v>
      </c>
      <c r="CK9" s="21">
        <v>0</v>
      </c>
      <c r="CL9" s="21">
        <v>0</v>
      </c>
      <c r="CM9" s="22">
        <v>0</v>
      </c>
      <c r="CN9" s="21">
        <v>0</v>
      </c>
      <c r="CO9" s="21">
        <v>0</v>
      </c>
      <c r="CP9" s="22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0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2">
        <v>0</v>
      </c>
      <c r="CK10" s="21">
        <v>0</v>
      </c>
      <c r="CL10" s="21">
        <v>0</v>
      </c>
      <c r="CM10" s="22">
        <v>0</v>
      </c>
      <c r="CN10" s="21">
        <v>0</v>
      </c>
      <c r="CO10" s="21">
        <v>0</v>
      </c>
      <c r="CP10" s="22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0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2">
        <v>0</v>
      </c>
      <c r="CK11" s="21">
        <v>0</v>
      </c>
      <c r="CL11" s="21">
        <v>0</v>
      </c>
      <c r="CM11" s="22">
        <v>0</v>
      </c>
      <c r="CN11" s="21">
        <v>0</v>
      </c>
      <c r="CO11" s="21">
        <v>0</v>
      </c>
      <c r="CP11" s="22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0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0</v>
      </c>
      <c r="CK13" s="21">
        <v>0</v>
      </c>
      <c r="CL13" s="21">
        <v>0</v>
      </c>
      <c r="CM13" s="22">
        <v>0</v>
      </c>
      <c r="CN13" s="21">
        <v>0</v>
      </c>
      <c r="CO13" s="21">
        <v>0</v>
      </c>
      <c r="CP13" s="22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0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366570437.60999995</v>
      </c>
      <c r="E14" s="21">
        <v>276296.13000000006</v>
      </c>
      <c r="F14" s="21">
        <v>261104.97</v>
      </c>
      <c r="G14" s="21">
        <v>366033036.50999993</v>
      </c>
      <c r="H14" s="21">
        <v>38562379.170000002</v>
      </c>
      <c r="I14" s="21">
        <v>6092.43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11010786.300000001</v>
      </c>
      <c r="P14" s="21">
        <v>0</v>
      </c>
      <c r="Q14" s="21">
        <v>12472374.549999999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707943.37</v>
      </c>
      <c r="Z14" s="21">
        <v>84090.36</v>
      </c>
      <c r="AA14" s="21">
        <v>0</v>
      </c>
      <c r="AB14" s="21">
        <v>0</v>
      </c>
      <c r="AC14" s="21">
        <v>388895.16</v>
      </c>
      <c r="AD14" s="21">
        <v>7020560.7400000021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88160.86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254609.45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6701.5900000000011</v>
      </c>
      <c r="BO14" s="21">
        <v>0</v>
      </c>
      <c r="BP14" s="21">
        <v>13992375.049999999</v>
      </c>
      <c r="BQ14" s="21">
        <v>2641652</v>
      </c>
      <c r="BR14" s="21">
        <v>82907579.340000004</v>
      </c>
      <c r="BS14" s="21">
        <v>2780978.02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2">
        <v>0</v>
      </c>
      <c r="CK14" s="21">
        <v>0</v>
      </c>
      <c r="CL14" s="21">
        <v>0</v>
      </c>
      <c r="CM14" s="22">
        <v>0</v>
      </c>
      <c r="CN14" s="21">
        <v>0</v>
      </c>
      <c r="CO14" s="21">
        <v>0</v>
      </c>
      <c r="CP14" s="22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539495616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1923530.15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5528188.7999999998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7451718.9499999993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10734947.335999995</v>
      </c>
      <c r="BJ16" s="21">
        <v>9355884.0066853985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20090831.342685394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1425</v>
      </c>
      <c r="E17" s="21">
        <v>0</v>
      </c>
      <c r="F17" s="21">
        <v>0</v>
      </c>
      <c r="G17" s="21">
        <v>1425</v>
      </c>
      <c r="H17" s="21">
        <v>388581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226122210.88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95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1979445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2330743</v>
      </c>
      <c r="AU17" s="21">
        <v>120</v>
      </c>
      <c r="AV17" s="21">
        <v>240</v>
      </c>
      <c r="AW17" s="21">
        <v>0</v>
      </c>
      <c r="AX17" s="21">
        <v>120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230822979.88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21642827.481699999</v>
      </c>
      <c r="E18" s="21">
        <v>788659.67059558199</v>
      </c>
      <c r="F18" s="21">
        <v>14238246.133210199</v>
      </c>
      <c r="G18" s="21">
        <v>6615921.677894217</v>
      </c>
      <c r="H18" s="21">
        <v>1950492.2124999999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324320.12</v>
      </c>
      <c r="P18" s="21">
        <v>0</v>
      </c>
      <c r="Q18" s="21">
        <v>413310.6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992138.23999999999</v>
      </c>
      <c r="Z18" s="21">
        <v>5055.18</v>
      </c>
      <c r="AA18" s="21">
        <v>0</v>
      </c>
      <c r="AB18" s="21">
        <v>0</v>
      </c>
      <c r="AC18" s="21">
        <v>41818.194000000003</v>
      </c>
      <c r="AD18" s="21">
        <v>393244.66760000004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18192678.996199999</v>
      </c>
      <c r="AU18" s="21">
        <v>5495015.2492000004</v>
      </c>
      <c r="AV18" s="21">
        <v>3.28</v>
      </c>
      <c r="AW18" s="21">
        <v>0</v>
      </c>
      <c r="AX18" s="21">
        <v>6017723.1891999999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1119599.47</v>
      </c>
      <c r="BQ18" s="21">
        <v>14001159.48</v>
      </c>
      <c r="BR18" s="21">
        <v>129852855.59</v>
      </c>
      <c r="BS18" s="21">
        <v>174795.88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200617037.83039999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0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2">
        <v>0</v>
      </c>
      <c r="CK20" s="21">
        <v>0</v>
      </c>
      <c r="CL20" s="21">
        <v>0</v>
      </c>
      <c r="CM20" s="22">
        <v>0</v>
      </c>
      <c r="CN20" s="21">
        <v>0</v>
      </c>
      <c r="CO20" s="21">
        <v>0</v>
      </c>
      <c r="CP20" s="22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0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320289293.35000002</v>
      </c>
      <c r="U21" s="21">
        <v>8276045.5099999998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1625398.01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0</v>
      </c>
      <c r="CK21" s="21">
        <v>0</v>
      </c>
      <c r="CL21" s="21">
        <v>0</v>
      </c>
      <c r="CM21" s="22">
        <v>0</v>
      </c>
      <c r="CN21" s="21">
        <v>0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330190736.87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2">
        <v>0</v>
      </c>
      <c r="CK22" s="21">
        <v>0</v>
      </c>
      <c r="CL22" s="21">
        <v>0</v>
      </c>
      <c r="CM22" s="22">
        <v>0</v>
      </c>
      <c r="CN22" s="21">
        <v>0</v>
      </c>
      <c r="CO22" s="21">
        <v>0</v>
      </c>
      <c r="CP22" s="22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0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0</v>
      </c>
      <c r="CK23" s="21">
        <v>0</v>
      </c>
      <c r="CL23" s="21">
        <v>0</v>
      </c>
      <c r="CM23" s="22">
        <v>0</v>
      </c>
      <c r="CN23" s="21">
        <v>0</v>
      </c>
      <c r="CO23" s="21">
        <v>0</v>
      </c>
      <c r="CP23" s="22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0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6247286.0100000408</v>
      </c>
      <c r="E24" s="21">
        <v>3037910.6000000401</v>
      </c>
      <c r="F24" s="21">
        <v>2339204.33</v>
      </c>
      <c r="G24" s="21">
        <v>870171.08</v>
      </c>
      <c r="H24" s="21">
        <v>369.6</v>
      </c>
      <c r="I24" s="21">
        <v>27825588.970000099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1261741.3</v>
      </c>
      <c r="P24" s="21">
        <v>0</v>
      </c>
      <c r="Q24" s="21">
        <v>0</v>
      </c>
      <c r="R24" s="21">
        <v>0</v>
      </c>
      <c r="S24" s="21">
        <v>0</v>
      </c>
      <c r="T24" s="21">
        <v>1774566168.2001901</v>
      </c>
      <c r="U24" s="21">
        <v>447895.6</v>
      </c>
      <c r="V24" s="21">
        <v>41068597.279999599</v>
      </c>
      <c r="W24" s="21">
        <v>281084477.469989</v>
      </c>
      <c r="X24" s="21">
        <v>0</v>
      </c>
      <c r="Y24" s="21">
        <v>630209.43000000005</v>
      </c>
      <c r="Z24" s="21">
        <v>595946.42000000202</v>
      </c>
      <c r="AA24" s="21">
        <v>0</v>
      </c>
      <c r="AB24" s="21">
        <v>0</v>
      </c>
      <c r="AC24" s="21">
        <v>698039.83000000205</v>
      </c>
      <c r="AD24" s="21">
        <v>1156794.3</v>
      </c>
      <c r="AE24" s="21">
        <v>0</v>
      </c>
      <c r="AF24" s="21">
        <v>-2216676.25</v>
      </c>
      <c r="AG24" s="21">
        <v>0</v>
      </c>
      <c r="AH24" s="21">
        <v>0</v>
      </c>
      <c r="AI24" s="21">
        <v>0</v>
      </c>
      <c r="AJ24" s="21">
        <v>40568.379999999997</v>
      </c>
      <c r="AK24" s="21">
        <v>0</v>
      </c>
      <c r="AL24" s="21">
        <v>0</v>
      </c>
      <c r="AM24" s="21">
        <v>3068809.05</v>
      </c>
      <c r="AN24" s="21">
        <v>0</v>
      </c>
      <c r="AO24" s="21">
        <v>0</v>
      </c>
      <c r="AP24" s="21">
        <v>443717.12</v>
      </c>
      <c r="AQ24" s="21">
        <v>0</v>
      </c>
      <c r="AR24" s="21">
        <v>0</v>
      </c>
      <c r="AS24" s="21">
        <v>0</v>
      </c>
      <c r="AT24" s="21">
        <v>162782466.25999999</v>
      </c>
      <c r="AU24" s="21">
        <v>308777.87</v>
      </c>
      <c r="AV24" s="21">
        <v>267698.49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973333.21999998996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8089475.8800000502</v>
      </c>
      <c r="BO24" s="21">
        <v>0</v>
      </c>
      <c r="BP24" s="21">
        <v>4936772.9899999602</v>
      </c>
      <c r="BQ24" s="21">
        <v>0</v>
      </c>
      <c r="BR24" s="21">
        <v>130038.04</v>
      </c>
      <c r="BS24" s="21">
        <v>3865023.98000004</v>
      </c>
      <c r="BT24" s="21">
        <v>0</v>
      </c>
      <c r="BU24" s="21">
        <v>0</v>
      </c>
      <c r="BV24" s="21">
        <v>0</v>
      </c>
      <c r="BW24" s="21">
        <v>0</v>
      </c>
      <c r="BX24" s="21">
        <v>3175113.16</v>
      </c>
      <c r="BY24" s="21">
        <v>0</v>
      </c>
      <c r="BZ24" s="21">
        <v>0</v>
      </c>
      <c r="CA24" s="21">
        <v>30009199.66</v>
      </c>
      <c r="CB24" s="21">
        <v>3921803554.7200599</v>
      </c>
      <c r="CC24" s="21">
        <v>1173652.69</v>
      </c>
      <c r="CD24" s="21">
        <v>396815998.02999902</v>
      </c>
      <c r="CE24" s="21">
        <v>0</v>
      </c>
      <c r="CF24" s="21">
        <v>0</v>
      </c>
      <c r="CG24" s="21">
        <v>482092.65</v>
      </c>
      <c r="CH24" s="21">
        <v>75346129.470000103</v>
      </c>
      <c r="CI24" s="21">
        <v>0</v>
      </c>
      <c r="CJ24" s="22">
        <v>124964223.3</v>
      </c>
      <c r="CK24" s="21">
        <v>2899746.58</v>
      </c>
      <c r="CL24" s="21">
        <v>0</v>
      </c>
      <c r="CM24" s="22">
        <v>120188395.12</v>
      </c>
      <c r="CN24" s="21">
        <v>0</v>
      </c>
      <c r="CO24" s="21">
        <v>120188395.12</v>
      </c>
      <c r="CP24" s="22">
        <v>1876081.6</v>
      </c>
      <c r="CQ24" s="21">
        <v>0</v>
      </c>
      <c r="CR24" s="21">
        <v>1876081.6</v>
      </c>
      <c r="CS24" s="21">
        <v>225399.32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6872268482.4402361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9448600.6300000027</v>
      </c>
      <c r="U25" s="21">
        <v>25969855.34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3172974.37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0.18</v>
      </c>
      <c r="AQ25" s="21">
        <v>0</v>
      </c>
      <c r="AR25" s="21">
        <v>0</v>
      </c>
      <c r="AS25" s="21">
        <v>0</v>
      </c>
      <c r="AT25" s="21">
        <v>0</v>
      </c>
      <c r="AU25" s="21">
        <v>0.18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2356.4899999999998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1367.85</v>
      </c>
      <c r="BQ25" s="21">
        <v>0</v>
      </c>
      <c r="BR25" s="21">
        <v>0</v>
      </c>
      <c r="BS25" s="21">
        <v>4545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0</v>
      </c>
      <c r="CK25" s="21">
        <v>0</v>
      </c>
      <c r="CL25" s="21">
        <v>0</v>
      </c>
      <c r="CM25" s="22">
        <v>0</v>
      </c>
      <c r="CN25" s="21">
        <v>0</v>
      </c>
      <c r="CO25" s="21">
        <v>0</v>
      </c>
      <c r="CP25" s="22">
        <v>0</v>
      </c>
      <c r="CQ25" s="21">
        <v>0</v>
      </c>
      <c r="CR25" s="21">
        <v>0</v>
      </c>
      <c r="CS25" s="21">
        <v>1806.95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38601506.990000002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0</v>
      </c>
      <c r="CK26" s="21">
        <v>0</v>
      </c>
      <c r="CL26" s="21">
        <v>0</v>
      </c>
      <c r="CM26" s="22">
        <v>0</v>
      </c>
      <c r="CN26" s="21">
        <v>0</v>
      </c>
      <c r="CO26" s="21">
        <v>0</v>
      </c>
      <c r="CP26" s="22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0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1087725557.8999999</v>
      </c>
      <c r="E27" s="21">
        <v>0</v>
      </c>
      <c r="F27" s="21">
        <v>8530469.8200000003</v>
      </c>
      <c r="G27" s="21">
        <v>1079195088.0799999</v>
      </c>
      <c r="H27" s="21">
        <v>8247515.6500000004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101897836.78</v>
      </c>
      <c r="P27" s="21">
        <v>0</v>
      </c>
      <c r="Q27" s="21">
        <v>0</v>
      </c>
      <c r="R27" s="21">
        <v>0</v>
      </c>
      <c r="S27" s="21">
        <v>0</v>
      </c>
      <c r="T27" s="21">
        <v>637380775.91999996</v>
      </c>
      <c r="U27" s="21">
        <v>9248646.0700000003</v>
      </c>
      <c r="V27" s="21">
        <v>0</v>
      </c>
      <c r="W27" s="21">
        <v>1931981.78</v>
      </c>
      <c r="X27" s="21">
        <v>0</v>
      </c>
      <c r="Y27" s="21">
        <v>552806.93000000005</v>
      </c>
      <c r="Z27" s="21">
        <v>387269142.94</v>
      </c>
      <c r="AA27" s="21">
        <v>0</v>
      </c>
      <c r="AB27" s="21">
        <v>0</v>
      </c>
      <c r="AC27" s="21">
        <v>27122.21</v>
      </c>
      <c r="AD27" s="21">
        <v>4889.25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2302678.39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362715.17</v>
      </c>
      <c r="AQ27" s="21">
        <v>0</v>
      </c>
      <c r="AR27" s="21">
        <v>0</v>
      </c>
      <c r="AS27" s="21">
        <v>0</v>
      </c>
      <c r="AT27" s="21">
        <v>82901143.359999999</v>
      </c>
      <c r="AU27" s="21">
        <v>3028606.24</v>
      </c>
      <c r="AV27" s="21">
        <v>300136.87</v>
      </c>
      <c r="AW27" s="21">
        <v>0</v>
      </c>
      <c r="AX27" s="21">
        <v>298165.94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120780261.38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55108253.560000002</v>
      </c>
      <c r="BN27" s="21">
        <v>181888.73</v>
      </c>
      <c r="BO27" s="21">
        <v>0</v>
      </c>
      <c r="BP27" s="21">
        <v>32784026.210000001</v>
      </c>
      <c r="BQ27" s="21">
        <v>0</v>
      </c>
      <c r="BR27" s="21">
        <v>6940117.21</v>
      </c>
      <c r="BS27" s="21">
        <v>820539.01</v>
      </c>
      <c r="BT27" s="21">
        <v>0</v>
      </c>
      <c r="BU27" s="21">
        <v>0</v>
      </c>
      <c r="BV27" s="21">
        <v>0</v>
      </c>
      <c r="BW27" s="21">
        <v>0</v>
      </c>
      <c r="BX27" s="21">
        <v>1122789.6599999999</v>
      </c>
      <c r="BY27" s="21">
        <v>0</v>
      </c>
      <c r="BZ27" s="21">
        <v>0</v>
      </c>
      <c r="CA27" s="21">
        <v>11693526.85</v>
      </c>
      <c r="CB27" s="21">
        <v>330333961.19999999</v>
      </c>
      <c r="CC27" s="21">
        <v>2161669.1800000002</v>
      </c>
      <c r="CD27" s="21">
        <v>106848330.87</v>
      </c>
      <c r="CE27" s="21">
        <v>0</v>
      </c>
      <c r="CF27" s="21">
        <v>0</v>
      </c>
      <c r="CG27" s="21">
        <v>2766571.97</v>
      </c>
      <c r="CH27" s="21">
        <v>18893185.149999999</v>
      </c>
      <c r="CI27" s="21">
        <v>0</v>
      </c>
      <c r="CJ27" s="22">
        <v>0</v>
      </c>
      <c r="CK27" s="21">
        <v>0</v>
      </c>
      <c r="CL27" s="21">
        <v>0</v>
      </c>
      <c r="CM27" s="22">
        <v>0</v>
      </c>
      <c r="CN27" s="21">
        <v>0</v>
      </c>
      <c r="CO27" s="21">
        <v>0</v>
      </c>
      <c r="CP27" s="22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3013914842.3799992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21553.5</v>
      </c>
      <c r="W28" s="21">
        <v>177170.03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66.75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137.9</v>
      </c>
      <c r="BO28" s="21">
        <v>0</v>
      </c>
      <c r="BP28" s="21">
        <v>31986.74</v>
      </c>
      <c r="BQ28" s="21">
        <v>0</v>
      </c>
      <c r="BR28" s="21">
        <v>69992.05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300906.96999999997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0</v>
      </c>
      <c r="CK29" s="21">
        <v>0</v>
      </c>
      <c r="CL29" s="21">
        <v>0</v>
      </c>
      <c r="CM29" s="22">
        <v>0</v>
      </c>
      <c r="CN29" s="21">
        <v>0</v>
      </c>
      <c r="CO29" s="21">
        <v>0</v>
      </c>
      <c r="CP29" s="22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0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0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0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958112458.94000006</v>
      </c>
      <c r="U31" s="21">
        <v>59885967.242432997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4023199.56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2">
        <v>0</v>
      </c>
      <c r="CK31" s="21">
        <v>0</v>
      </c>
      <c r="CL31" s="21">
        <v>0</v>
      </c>
      <c r="CM31" s="22">
        <v>0</v>
      </c>
      <c r="CN31" s="21">
        <v>0</v>
      </c>
      <c r="CO31" s="21">
        <v>0</v>
      </c>
      <c r="CP31" s="22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1022021625.742433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2">
        <v>0</v>
      </c>
      <c r="CK32" s="21">
        <v>0</v>
      </c>
      <c r="CL32" s="21">
        <v>0</v>
      </c>
      <c r="CM32" s="22">
        <v>0</v>
      </c>
      <c r="CN32" s="21">
        <v>0</v>
      </c>
      <c r="CO32" s="21">
        <v>0</v>
      </c>
      <c r="CP32" s="22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0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181816075.47</v>
      </c>
      <c r="U33" s="21">
        <v>8218587.9400000004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2391437.81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192426101.22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99620908.400000021</v>
      </c>
      <c r="E34" s="21">
        <v>11941707.01780737</v>
      </c>
      <c r="F34" s="21">
        <v>87679201.382192656</v>
      </c>
      <c r="G34" s="21">
        <v>0</v>
      </c>
      <c r="H34" s="21">
        <v>17427430.870000001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19566784.559999999</v>
      </c>
      <c r="P34" s="21">
        <v>0</v>
      </c>
      <c r="Q34" s="21">
        <v>1021340.75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1764394.65</v>
      </c>
      <c r="Z34" s="21">
        <v>1309061.51</v>
      </c>
      <c r="AA34" s="21">
        <v>0</v>
      </c>
      <c r="AB34" s="21">
        <v>0</v>
      </c>
      <c r="AC34" s="21">
        <v>119655.32999999997</v>
      </c>
      <c r="AD34" s="21">
        <v>917956.68999999971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2508381.2000000002</v>
      </c>
      <c r="AK34" s="21">
        <v>0</v>
      </c>
      <c r="AL34" s="21">
        <v>0</v>
      </c>
      <c r="AM34" s="21">
        <v>569354.5</v>
      </c>
      <c r="AN34" s="21">
        <v>0</v>
      </c>
      <c r="AO34" s="21">
        <v>0</v>
      </c>
      <c r="AP34" s="21">
        <v>545365.48</v>
      </c>
      <c r="AQ34" s="21">
        <v>0</v>
      </c>
      <c r="AR34" s="21">
        <v>0</v>
      </c>
      <c r="AS34" s="21">
        <v>0</v>
      </c>
      <c r="AT34" s="21">
        <v>254584555.22999996</v>
      </c>
      <c r="AU34" s="21">
        <v>3996859.7199999993</v>
      </c>
      <c r="AV34" s="21">
        <v>7315665.5099999988</v>
      </c>
      <c r="AW34" s="21">
        <v>0</v>
      </c>
      <c r="AX34" s="21">
        <v>3937543.95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150322.23999999999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3100.33</v>
      </c>
      <c r="BO34" s="21">
        <v>0</v>
      </c>
      <c r="BP34" s="21">
        <v>509276.13</v>
      </c>
      <c r="BQ34" s="21">
        <v>0</v>
      </c>
      <c r="BR34" s="21">
        <v>1826444.76</v>
      </c>
      <c r="BS34" s="21">
        <v>6803187.6399999997</v>
      </c>
      <c r="BT34" s="21">
        <v>0</v>
      </c>
      <c r="BU34" s="21">
        <v>0</v>
      </c>
      <c r="BV34" s="21">
        <v>87172.19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356.89999999999986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424585118.5399999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59255157</v>
      </c>
      <c r="U35" s="21">
        <v>10277329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3667980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0</v>
      </c>
      <c r="CK35" s="21">
        <v>0</v>
      </c>
      <c r="CL35" s="21">
        <v>0</v>
      </c>
      <c r="CM35" s="22">
        <v>0</v>
      </c>
      <c r="CN35" s="21">
        <v>0</v>
      </c>
      <c r="CO35" s="21">
        <v>0</v>
      </c>
      <c r="CP35" s="22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73200466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0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2">
        <v>0</v>
      </c>
      <c r="CK37" s="21">
        <v>0</v>
      </c>
      <c r="CL37" s="21">
        <v>0</v>
      </c>
      <c r="CM37" s="22">
        <v>0</v>
      </c>
      <c r="CN37" s="21">
        <v>0</v>
      </c>
      <c r="CO37" s="21">
        <v>0</v>
      </c>
      <c r="CP37" s="22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0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524458570</v>
      </c>
      <c r="U38" s="21">
        <v>8232116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1779360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534470046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18851.21</v>
      </c>
      <c r="E39" s="21">
        <v>18851.21</v>
      </c>
      <c r="F39" s="21">
        <v>0</v>
      </c>
      <c r="G39" s="21">
        <v>0</v>
      </c>
      <c r="H39" s="21">
        <v>0</v>
      </c>
      <c r="I39" s="21">
        <v>3889618.1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29818003.949999999</v>
      </c>
      <c r="U39" s="21">
        <v>0</v>
      </c>
      <c r="V39" s="21">
        <v>2586895.4</v>
      </c>
      <c r="W39" s="21">
        <v>6332381.8399999999</v>
      </c>
      <c r="X39" s="21">
        <v>0</v>
      </c>
      <c r="Y39" s="21">
        <v>0</v>
      </c>
      <c r="Z39" s="21">
        <v>336</v>
      </c>
      <c r="AA39" s="21">
        <v>0</v>
      </c>
      <c r="AB39" s="21">
        <v>0</v>
      </c>
      <c r="AC39" s="21">
        <v>282.10000000000002</v>
      </c>
      <c r="AD39" s="21">
        <v>163.30000000000001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88210.84</v>
      </c>
      <c r="AU39" s="21">
        <v>1179.6500000000001</v>
      </c>
      <c r="AV39" s="21">
        <v>0</v>
      </c>
      <c r="AW39" s="21">
        <v>0</v>
      </c>
      <c r="AX39" s="21">
        <v>1179.6500000000001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28035.7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51171.59</v>
      </c>
      <c r="BO39" s="21">
        <v>0</v>
      </c>
      <c r="BP39" s="21">
        <v>0</v>
      </c>
      <c r="BQ39" s="21">
        <v>0</v>
      </c>
      <c r="BR39" s="21">
        <v>0</v>
      </c>
      <c r="BS39" s="21">
        <v>513.08000000000004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469132.36</v>
      </c>
      <c r="CK39" s="21">
        <v>0</v>
      </c>
      <c r="CL39" s="21">
        <v>0</v>
      </c>
      <c r="CM39" s="22">
        <v>469132.36</v>
      </c>
      <c r="CN39" s="21">
        <v>0</v>
      </c>
      <c r="CO39" s="21">
        <v>469132.36</v>
      </c>
      <c r="CP39" s="22">
        <v>0</v>
      </c>
      <c r="CQ39" s="21">
        <v>0</v>
      </c>
      <c r="CR39" s="21">
        <v>0</v>
      </c>
      <c r="CS39" s="21">
        <v>3703176.90655</v>
      </c>
      <c r="CT39" s="21">
        <v>2720705.9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49709837.576549999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144196.85999999999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144196.85999999999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0</v>
      </c>
      <c r="CK41" s="21">
        <v>0</v>
      </c>
      <c r="CL41" s="21">
        <v>0</v>
      </c>
      <c r="CM41" s="22">
        <v>0</v>
      </c>
      <c r="CN41" s="21">
        <v>0</v>
      </c>
      <c r="CO41" s="21">
        <v>0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0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125357344.76999998</v>
      </c>
      <c r="U42" s="21">
        <v>48362260.969999999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2603966.73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0</v>
      </c>
      <c r="CK42" s="21">
        <v>0</v>
      </c>
      <c r="CL42" s="21">
        <v>0</v>
      </c>
      <c r="CM42" s="22">
        <v>0</v>
      </c>
      <c r="CN42" s="21">
        <v>0</v>
      </c>
      <c r="CO42" s="21">
        <v>0</v>
      </c>
      <c r="CP42" s="22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176323572.46999997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0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1517087.57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1517087.57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959522338.950001</v>
      </c>
      <c r="U45" s="21">
        <v>7671165.5100030005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967193504.46000397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0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0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1860975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1860975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1863071.7607683255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1863071.7607683255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0</v>
      </c>
      <c r="CK53" s="21">
        <v>0</v>
      </c>
      <c r="CL53" s="21">
        <v>0</v>
      </c>
      <c r="CM53" s="22">
        <v>0</v>
      </c>
      <c r="CN53" s="21">
        <v>0</v>
      </c>
      <c r="CO53" s="21">
        <v>0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0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0</v>
      </c>
      <c r="CK55" s="21">
        <v>0</v>
      </c>
      <c r="CL55" s="21">
        <v>0</v>
      </c>
      <c r="CM55" s="22">
        <v>0</v>
      </c>
      <c r="CN55" s="21">
        <v>0</v>
      </c>
      <c r="CO55" s="21">
        <v>0</v>
      </c>
      <c r="CP55" s="22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0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0</v>
      </c>
      <c r="CK56" s="21">
        <v>0</v>
      </c>
      <c r="CL56" s="21">
        <v>0</v>
      </c>
      <c r="CM56" s="22">
        <v>0</v>
      </c>
      <c r="CN56" s="21">
        <v>0</v>
      </c>
      <c r="CO56" s="21">
        <v>0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0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0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0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0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13197.700000762939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13197.700000762939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89138870.729950413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984283296.39982963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1073422167.1297801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0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0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0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92411.42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112385614.08000001</v>
      </c>
      <c r="CK67" s="21">
        <v>0</v>
      </c>
      <c r="CL67" s="21">
        <v>0</v>
      </c>
      <c r="CM67" s="22">
        <v>112385614.08000001</v>
      </c>
      <c r="CN67" s="21">
        <v>4053761.9</v>
      </c>
      <c r="CO67" s="21">
        <v>108331852.18000001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97748.4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112575773.90000004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0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0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0</v>
      </c>
      <c r="CK70" s="21">
        <v>0</v>
      </c>
      <c r="CL70" s="21">
        <v>0</v>
      </c>
      <c r="CM70" s="22">
        <v>0</v>
      </c>
      <c r="CN70" s="21">
        <v>0</v>
      </c>
      <c r="CO70" s="21">
        <v>0</v>
      </c>
      <c r="CP70" s="22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0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0</v>
      </c>
      <c r="CK71" s="21">
        <v>0</v>
      </c>
      <c r="CL71" s="21">
        <v>0</v>
      </c>
      <c r="CM71" s="22">
        <v>0</v>
      </c>
      <c r="CN71" s="21">
        <v>0</v>
      </c>
      <c r="CO71" s="21">
        <v>0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0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33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33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1672244678.2817001</v>
      </c>
      <c r="E73" s="56">
        <v>16063424.628402993</v>
      </c>
      <c r="F73" s="56">
        <v>113048226.63540286</v>
      </c>
      <c r="G73" s="56">
        <v>1543133027.017894</v>
      </c>
      <c r="H73" s="56">
        <v>76575772.342500001</v>
      </c>
      <c r="I73" s="56">
        <v>31721299.500000101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233472220.38</v>
      </c>
      <c r="P73" s="56">
        <v>0</v>
      </c>
      <c r="Q73" s="56">
        <v>13907025.899999999</v>
      </c>
      <c r="R73" s="56">
        <v>0</v>
      </c>
      <c r="S73" s="56">
        <v>0</v>
      </c>
      <c r="T73" s="56">
        <v>6091585113.9901905</v>
      </c>
      <c r="U73" s="56">
        <v>186589869.18243599</v>
      </c>
      <c r="V73" s="56">
        <v>43677046.179999597</v>
      </c>
      <c r="W73" s="56">
        <v>289526011.11998892</v>
      </c>
      <c r="X73" s="56">
        <v>0</v>
      </c>
      <c r="Y73" s="56">
        <v>5661922.1300000008</v>
      </c>
      <c r="Z73" s="56">
        <v>494917219.36000001</v>
      </c>
      <c r="AA73" s="56">
        <v>0</v>
      </c>
      <c r="AB73" s="56">
        <v>377586.4</v>
      </c>
      <c r="AC73" s="56">
        <v>1413488.9040000022</v>
      </c>
      <c r="AD73" s="56">
        <v>9493703.9476000033</v>
      </c>
      <c r="AE73" s="56">
        <v>0</v>
      </c>
      <c r="AF73" s="56">
        <v>-2216676.25</v>
      </c>
      <c r="AG73" s="56">
        <v>0</v>
      </c>
      <c r="AH73" s="56">
        <v>0</v>
      </c>
      <c r="AI73" s="56">
        <v>0</v>
      </c>
      <c r="AJ73" s="56">
        <v>37745812.380768321</v>
      </c>
      <c r="AK73" s="56">
        <v>1860975</v>
      </c>
      <c r="AL73" s="56">
        <v>0</v>
      </c>
      <c r="AM73" s="56">
        <v>9756354.7899999991</v>
      </c>
      <c r="AN73" s="56">
        <v>0</v>
      </c>
      <c r="AO73" s="56">
        <v>0</v>
      </c>
      <c r="AP73" s="56">
        <v>2408595.0700000003</v>
      </c>
      <c r="AQ73" s="56">
        <v>0</v>
      </c>
      <c r="AR73" s="56">
        <v>0</v>
      </c>
      <c r="AS73" s="56">
        <v>0</v>
      </c>
      <c r="AT73" s="56">
        <v>569471916.85619998</v>
      </c>
      <c r="AU73" s="56">
        <v>13446078.7992</v>
      </c>
      <c r="AV73" s="56">
        <v>7883744.1499999985</v>
      </c>
      <c r="AW73" s="56">
        <v>0</v>
      </c>
      <c r="AX73" s="56">
        <v>10254732.7292</v>
      </c>
      <c r="AY73" s="56">
        <v>0</v>
      </c>
      <c r="AZ73" s="56">
        <v>0</v>
      </c>
      <c r="BA73" s="56">
        <v>0</v>
      </c>
      <c r="BB73" s="56">
        <v>0</v>
      </c>
      <c r="BC73" s="56">
        <v>0</v>
      </c>
      <c r="BD73" s="56">
        <v>131361448.26999998</v>
      </c>
      <c r="BE73" s="56">
        <v>0</v>
      </c>
      <c r="BF73" s="56">
        <v>0</v>
      </c>
      <c r="BG73" s="56">
        <v>0</v>
      </c>
      <c r="BH73" s="56">
        <v>0</v>
      </c>
      <c r="BI73" s="56">
        <v>10734947.335999995</v>
      </c>
      <c r="BJ73" s="56">
        <v>9355884.0066853985</v>
      </c>
      <c r="BK73" s="56">
        <v>0</v>
      </c>
      <c r="BL73" s="56">
        <v>0</v>
      </c>
      <c r="BM73" s="56">
        <v>55108253.560000002</v>
      </c>
      <c r="BN73" s="56">
        <v>8332476.0200000508</v>
      </c>
      <c r="BO73" s="56">
        <v>0</v>
      </c>
      <c r="BP73" s="56">
        <v>55329453.549999967</v>
      </c>
      <c r="BQ73" s="56">
        <v>16642811.48</v>
      </c>
      <c r="BR73" s="56">
        <v>280936555.03000003</v>
      </c>
      <c r="BS73" s="56">
        <v>14449582.610000039</v>
      </c>
      <c r="BT73" s="56">
        <v>0</v>
      </c>
      <c r="BU73" s="56">
        <v>0</v>
      </c>
      <c r="BV73" s="56">
        <v>87172.19</v>
      </c>
      <c r="BW73" s="56">
        <v>0</v>
      </c>
      <c r="BX73" s="56">
        <v>4297902.82</v>
      </c>
      <c r="BY73" s="56">
        <v>0</v>
      </c>
      <c r="BZ73" s="56">
        <v>0</v>
      </c>
      <c r="CA73" s="56">
        <v>41702726.509999998</v>
      </c>
      <c r="CB73" s="56">
        <v>4252137515.9200597</v>
      </c>
      <c r="CC73" s="56">
        <v>3335321.87</v>
      </c>
      <c r="CD73" s="56">
        <v>503664328.89999902</v>
      </c>
      <c r="CE73" s="56">
        <v>0</v>
      </c>
      <c r="CF73" s="56">
        <v>0</v>
      </c>
      <c r="CG73" s="56">
        <v>3248664.62</v>
      </c>
      <c r="CH73" s="56">
        <v>94239314.620000094</v>
      </c>
      <c r="CI73" s="56">
        <v>0</v>
      </c>
      <c r="CJ73" s="56">
        <v>125433355.66</v>
      </c>
      <c r="CK73" s="56">
        <v>2899746.58</v>
      </c>
      <c r="CL73" s="56">
        <v>0</v>
      </c>
      <c r="CM73" s="56">
        <v>120657527.48</v>
      </c>
      <c r="CN73" s="56">
        <v>0</v>
      </c>
      <c r="CO73" s="56">
        <v>120657527.48</v>
      </c>
      <c r="CP73" s="56">
        <v>1876081.6</v>
      </c>
      <c r="CQ73" s="56">
        <v>0</v>
      </c>
      <c r="CR73" s="56">
        <v>1876081.6</v>
      </c>
      <c r="CS73" s="56">
        <v>4034917.5465500001</v>
      </c>
      <c r="CT73" s="56">
        <v>2720705.9</v>
      </c>
      <c r="CU73" s="56">
        <v>0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15418927829.563074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89231315.149950415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112385614.08000001</v>
      </c>
      <c r="CK74" s="56">
        <v>0</v>
      </c>
      <c r="CL74" s="56">
        <v>0</v>
      </c>
      <c r="CM74" s="56">
        <v>112385614.08000001</v>
      </c>
      <c r="CN74" s="56">
        <v>4053761.9</v>
      </c>
      <c r="CO74" s="56">
        <v>108331852.18000001</v>
      </c>
      <c r="CP74" s="56">
        <v>0</v>
      </c>
      <c r="CQ74" s="56">
        <v>0</v>
      </c>
      <c r="CR74" s="56">
        <v>0</v>
      </c>
      <c r="CS74" s="56">
        <v>0</v>
      </c>
      <c r="CT74" s="56">
        <v>0</v>
      </c>
      <c r="CU74" s="56">
        <v>0</v>
      </c>
      <c r="CV74" s="56">
        <v>0</v>
      </c>
      <c r="CW74" s="56">
        <v>984394242.49983037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1186011171.7297809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1672244678.2817001</v>
      </c>
      <c r="E75" s="56">
        <v>16063424.628402993</v>
      </c>
      <c r="F75" s="56">
        <v>113048226.63540286</v>
      </c>
      <c r="G75" s="56">
        <v>1543133027.017894</v>
      </c>
      <c r="H75" s="56">
        <v>76575772.342500001</v>
      </c>
      <c r="I75" s="56">
        <v>31721299.500000101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233472220.38</v>
      </c>
      <c r="P75" s="56">
        <v>0</v>
      </c>
      <c r="Q75" s="56">
        <v>13907025.899999999</v>
      </c>
      <c r="R75" s="56">
        <v>0</v>
      </c>
      <c r="S75" s="56">
        <v>0</v>
      </c>
      <c r="T75" s="56">
        <v>6091585113.9901905</v>
      </c>
      <c r="U75" s="56">
        <v>186589869.18243599</v>
      </c>
      <c r="V75" s="56">
        <v>43677046.179999597</v>
      </c>
      <c r="W75" s="56">
        <v>289526011.11998892</v>
      </c>
      <c r="X75" s="56">
        <v>0</v>
      </c>
      <c r="Y75" s="56">
        <v>5661922.1300000008</v>
      </c>
      <c r="Z75" s="56">
        <v>494917219.36000001</v>
      </c>
      <c r="AA75" s="56">
        <v>0</v>
      </c>
      <c r="AB75" s="56">
        <v>377586.4</v>
      </c>
      <c r="AC75" s="56">
        <v>1413488.9040000022</v>
      </c>
      <c r="AD75" s="56">
        <v>9493703.9476000033</v>
      </c>
      <c r="AE75" s="56">
        <v>0</v>
      </c>
      <c r="AF75" s="56">
        <v>-2216676.25</v>
      </c>
      <c r="AG75" s="56">
        <v>0</v>
      </c>
      <c r="AH75" s="56">
        <v>0</v>
      </c>
      <c r="AI75" s="56">
        <v>0</v>
      </c>
      <c r="AJ75" s="56">
        <v>37745812.380768321</v>
      </c>
      <c r="AK75" s="56">
        <v>1860975</v>
      </c>
      <c r="AL75" s="56">
        <v>0</v>
      </c>
      <c r="AM75" s="56">
        <v>9756354.7899999991</v>
      </c>
      <c r="AN75" s="56">
        <v>0</v>
      </c>
      <c r="AO75" s="56">
        <v>0</v>
      </c>
      <c r="AP75" s="56">
        <v>2408595.0700000003</v>
      </c>
      <c r="AQ75" s="56">
        <v>0</v>
      </c>
      <c r="AR75" s="56">
        <v>0</v>
      </c>
      <c r="AS75" s="56">
        <v>0</v>
      </c>
      <c r="AT75" s="56">
        <v>569471916.85619998</v>
      </c>
      <c r="AU75" s="56">
        <v>13446078.7992</v>
      </c>
      <c r="AV75" s="56">
        <v>7883744.1499999985</v>
      </c>
      <c r="AW75" s="56">
        <v>0</v>
      </c>
      <c r="AX75" s="56">
        <v>10254732.7292</v>
      </c>
      <c r="AY75" s="56">
        <v>0</v>
      </c>
      <c r="AZ75" s="56">
        <v>0</v>
      </c>
      <c r="BA75" s="56">
        <v>0</v>
      </c>
      <c r="BB75" s="56">
        <v>0</v>
      </c>
      <c r="BC75" s="56">
        <v>0</v>
      </c>
      <c r="BD75" s="56">
        <v>220592763.4199504</v>
      </c>
      <c r="BE75" s="56">
        <v>0</v>
      </c>
      <c r="BF75" s="56">
        <v>0</v>
      </c>
      <c r="BG75" s="56">
        <v>0</v>
      </c>
      <c r="BH75" s="56">
        <v>0</v>
      </c>
      <c r="BI75" s="56">
        <v>10734947.335999995</v>
      </c>
      <c r="BJ75" s="56">
        <v>9355884.0066853985</v>
      </c>
      <c r="BK75" s="56">
        <v>0</v>
      </c>
      <c r="BL75" s="56">
        <v>0</v>
      </c>
      <c r="BM75" s="56">
        <v>55108253.560000002</v>
      </c>
      <c r="BN75" s="56">
        <v>8332476.0200000508</v>
      </c>
      <c r="BO75" s="56">
        <v>0</v>
      </c>
      <c r="BP75" s="56">
        <v>55329453.549999967</v>
      </c>
      <c r="BQ75" s="56">
        <v>16642811.48</v>
      </c>
      <c r="BR75" s="56">
        <v>280936555.03000003</v>
      </c>
      <c r="BS75" s="56">
        <v>14449582.610000039</v>
      </c>
      <c r="BT75" s="56">
        <v>0</v>
      </c>
      <c r="BU75" s="56">
        <v>0</v>
      </c>
      <c r="BV75" s="56">
        <v>87172.19</v>
      </c>
      <c r="BW75" s="56">
        <v>0</v>
      </c>
      <c r="BX75" s="56">
        <v>4297902.82</v>
      </c>
      <c r="BY75" s="56">
        <v>0</v>
      </c>
      <c r="BZ75" s="56">
        <v>0</v>
      </c>
      <c r="CA75" s="56">
        <v>41702726.509999998</v>
      </c>
      <c r="CB75" s="56">
        <v>4252137515.9200597</v>
      </c>
      <c r="CC75" s="56">
        <v>3335321.87</v>
      </c>
      <c r="CD75" s="56">
        <v>503664328.89999902</v>
      </c>
      <c r="CE75" s="56">
        <v>0</v>
      </c>
      <c r="CF75" s="56">
        <v>0</v>
      </c>
      <c r="CG75" s="56">
        <v>3248664.62</v>
      </c>
      <c r="CH75" s="56">
        <v>94239314.620000094</v>
      </c>
      <c r="CI75" s="56">
        <v>0</v>
      </c>
      <c r="CJ75" s="56">
        <v>237818969.74000001</v>
      </c>
      <c r="CK75" s="56">
        <v>2899746.58</v>
      </c>
      <c r="CL75" s="56">
        <v>0</v>
      </c>
      <c r="CM75" s="56">
        <v>233043141.56</v>
      </c>
      <c r="CN75" s="56">
        <v>4053761.9</v>
      </c>
      <c r="CO75" s="56">
        <v>228989379.66000003</v>
      </c>
      <c r="CP75" s="56">
        <v>1876081.6</v>
      </c>
      <c r="CQ75" s="56">
        <v>0</v>
      </c>
      <c r="CR75" s="56">
        <v>1876081.6</v>
      </c>
      <c r="CS75" s="56">
        <v>4034917.5465500001</v>
      </c>
      <c r="CT75" s="56">
        <v>2720705.9</v>
      </c>
      <c r="CU75" s="56">
        <v>0</v>
      </c>
      <c r="CV75" s="56">
        <v>0</v>
      </c>
      <c r="CW75" s="56">
        <v>984394242.49983037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16604939001.292854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34</vt:i4>
      </vt:variant>
      <vt:variant>
        <vt:lpstr>Adlandırılmış Aralıklar</vt:lpstr>
      </vt:variant>
      <vt:variant>
        <vt:i4>1</vt:i4>
      </vt:variant>
    </vt:vector>
  </HeadingPairs>
  <TitlesOfParts>
    <vt:vector size="35" baseType="lpstr">
      <vt:lpstr>Genel</vt:lpstr>
      <vt:lpstr>Branş Bazlı Analiz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Merkez</vt:lpstr>
      <vt:lpstr>Acente</vt:lpstr>
      <vt:lpstr>Banka</vt:lpstr>
      <vt:lpstr>Broker</vt:lpstr>
      <vt:lpstr>Diğer</vt:lpstr>
      <vt:lpstr>Branşlar5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2026-09-16T10:01:10Z</dcterms:created>
  <dcterms:modified xsi:type="dcterms:W3CDTF">2026-09-16T10:33:15Z</dcterms:modified>
</cp:coreProperties>
</file>